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autoCompressPictures="0" defaultThemeVersion="124226"/>
  <bookViews>
    <workbookView xWindow="0" yWindow="240" windowWidth="17496" windowHeight="9660" activeTab="1"/>
  </bookViews>
  <sheets>
    <sheet name="Раздел 1" sheetId="4" r:id="rId1"/>
    <sheet name="Раздел 2" sheetId="6" r:id="rId2"/>
  </sheets>
  <definedNames>
    <definedName name="_xlnm.Print_Titles" localSheetId="0">'Раздел 1'!$23:$25</definedName>
    <definedName name="_xlnm.Print_Titles" localSheetId="1">'Раздел 2'!$3:$5</definedName>
    <definedName name="_xlnm.Print_Area" localSheetId="0">'Раздел 1'!$A$1:$G$100</definedName>
    <definedName name="_xlnm.Print_Area" localSheetId="1">'Раздел 2'!$A$1:$N$58</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M21" i="6" l="1"/>
  <c r="L21" i="6"/>
  <c r="K21" i="6"/>
  <c r="M18" i="6"/>
  <c r="L18" i="6"/>
  <c r="K18" i="6"/>
  <c r="F60" i="4"/>
  <c r="E60" i="4"/>
  <c r="F57" i="4"/>
  <c r="E57" i="4"/>
  <c r="D60" i="4"/>
  <c r="D58" i="4"/>
  <c r="D57" i="4"/>
  <c r="F36" i="4"/>
  <c r="E36" i="4"/>
  <c r="D36" i="4"/>
  <c r="F58" i="4" l="1"/>
  <c r="E58" i="4"/>
  <c r="E85" i="4" l="1"/>
  <c r="M20" i="6" l="1"/>
  <c r="L20" i="6"/>
  <c r="K20" i="6"/>
  <c r="L17" i="6" l="1"/>
  <c r="L16" i="6" s="1"/>
  <c r="M17" i="6"/>
  <c r="K17" i="6"/>
  <c r="K16" i="6" s="1"/>
  <c r="L37" i="6"/>
  <c r="L6" i="6" s="1"/>
  <c r="M37" i="6"/>
  <c r="M6" i="6" s="1"/>
  <c r="K37" i="6"/>
  <c r="K6" i="6" s="1"/>
  <c r="P6" i="6"/>
  <c r="F85" i="4"/>
  <c r="Q6" i="6" s="1"/>
  <c r="E71" i="4"/>
  <c r="F71" i="4"/>
  <c r="E65" i="4"/>
  <c r="F65" i="4"/>
  <c r="E56" i="4"/>
  <c r="D85" i="4"/>
  <c r="O6" i="6" s="1"/>
  <c r="D71" i="4"/>
  <c r="D65" i="4"/>
  <c r="Q7" i="6" l="1"/>
  <c r="P7" i="6"/>
  <c r="O7" i="6"/>
  <c r="M16" i="6"/>
  <c r="E55" i="4"/>
  <c r="F56" i="4"/>
  <c r="F55" i="4" s="1"/>
  <c r="D56" i="4"/>
  <c r="D55" i="4" s="1"/>
  <c r="E30" i="4" l="1"/>
  <c r="F30" i="4"/>
  <c r="D30" i="4"/>
  <c r="E35" i="4"/>
  <c r="F35" i="4"/>
  <c r="D35" i="4"/>
  <c r="D28" i="4" l="1"/>
  <c r="D27" i="4" s="1"/>
  <c r="F28" i="4"/>
  <c r="F27" i="4" s="1"/>
  <c r="E28" i="4"/>
  <c r="E27" i="4" s="1"/>
</calcChain>
</file>

<file path=xl/sharedStrings.xml><?xml version="1.0" encoding="utf-8"?>
<sst xmlns="http://schemas.openxmlformats.org/spreadsheetml/2006/main" count="377" uniqueCount="245">
  <si>
    <t>Наименование показателя</t>
  </si>
  <si>
    <t>Код строки</t>
  </si>
  <si>
    <t>прочие выплаты персоналу, в том числе компенсационного характера</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</si>
  <si>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</si>
  <si>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</si>
  <si>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х</t>
  </si>
  <si>
    <t>0001</t>
  </si>
  <si>
    <t>0002</t>
  </si>
  <si>
    <t>иные налоги (включаемые в состав расходов) в бюджеты бюджетной системы Российской Федерации, а также государственная пошлина</t>
  </si>
  <si>
    <t>из них:
налог на имущество организаций и земельный налог</t>
  </si>
  <si>
    <t>за пределами 
 планового периода</t>
  </si>
  <si>
    <t>Коды</t>
  </si>
  <si>
    <t>Дата</t>
  </si>
  <si>
    <t>по Сводному реестру</t>
  </si>
  <si>
    <t>ИНН</t>
  </si>
  <si>
    <t>КПП</t>
  </si>
  <si>
    <t>Единица измерения: руб</t>
  </si>
  <si>
    <t>по ОКЕИ</t>
  </si>
  <si>
    <t>глава по БК</t>
  </si>
  <si>
    <t xml:space="preserve">Сумма </t>
  </si>
  <si>
    <t>(наименование органа - учредителя (учреждения)</t>
  </si>
  <si>
    <t>социальные и иные выплаты населению, всего</t>
  </si>
  <si>
    <t>уплата налогов, сборов и иных платежей, всего</t>
  </si>
  <si>
    <t>субсидии на осуществление капитальных вложений</t>
  </si>
  <si>
    <t>доходы от операций с активами, всего</t>
  </si>
  <si>
    <t>иные выплаты, за исключением фонда оплаты труда учреждения, для выполнения отдельных полномочий</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</si>
  <si>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</si>
  <si>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в том числе:
оплата труда</t>
  </si>
  <si>
    <t>(подпись)                      (расшифровка подписи)</t>
  </si>
  <si>
    <t>денежное довольствие военнослужащих и сотрудников, имеющих специальные звания</t>
  </si>
  <si>
    <t>иные выплаты военнослужащим и сотрудникам, имеющим специальные звания</t>
  </si>
  <si>
    <t>доходы от оказания услуг, работ, компенсации затрат учреждений, всего</t>
  </si>
  <si>
    <t>Раздел 1.  Поступления и выплаты</t>
  </si>
  <si>
    <t>1000</t>
  </si>
  <si>
    <t>безвозмездные перечисления организациям и физическим лицам, всего</t>
  </si>
  <si>
    <t>закупку товаров, работ, услуг в целях капитального ремонта государственного (муниципального) имущества</t>
  </si>
  <si>
    <t>капитальные вложения в объекты государственной (муниципальной) собственности, всего</t>
  </si>
  <si>
    <t>поступление средств от погашения предоставленных ранее ссуд, кредитов</t>
  </si>
  <si>
    <t>предоставление ссуд, кредитов (заимствований)</t>
  </si>
  <si>
    <t>возврат ссуд, кредитов (заимствований)</t>
  </si>
  <si>
    <t>получение ссуд, кредитов (заимствований)</t>
  </si>
  <si>
    <t>из них:
гранты, предоставляемые бюджетным учреждениям</t>
  </si>
  <si>
    <t>гранты, предоставляемые автономным учреждениям</t>
  </si>
  <si>
    <t>иные выплаты населению</t>
  </si>
  <si>
    <t>вложение денежных средств в векселя, облигации и иные ценные бумаги (кроме акций)</t>
  </si>
  <si>
    <t>выплата стипендий, осуществление иных расходов на социальную поддержку обучающихся за счет средств стипендиального фонда</t>
  </si>
  <si>
    <t>________________________________________________________________</t>
  </si>
  <si>
    <t>«___» ___________ 20___ г.</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</si>
  <si>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</si>
  <si>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</si>
  <si>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3.</t>
  </si>
  <si>
    <t>2.</t>
  </si>
  <si>
    <t>в соответствии с Федеральным законом  № 223-ФЗ</t>
  </si>
  <si>
    <t>1.4.5.2.</t>
  </si>
  <si>
    <t>в том числе:
в соответствии с Федеральным законом № 44-ФЗ</t>
  </si>
  <si>
    <t>1.4.5.1.</t>
  </si>
  <si>
    <t>1.4.5.</t>
  </si>
  <si>
    <t>1.4.4.2.</t>
  </si>
  <si>
    <t xml:space="preserve">в том числе:
в соответствии с Федеральным законом № 44-ФЗ </t>
  </si>
  <si>
    <t>1.4.4.1.</t>
  </si>
  <si>
    <t>1.4.4.</t>
  </si>
  <si>
    <t>1.4.3.</t>
  </si>
  <si>
    <t>1.4.2.2.</t>
  </si>
  <si>
    <t>1.4.2.1</t>
  </si>
  <si>
    <t>1.4.2.</t>
  </si>
  <si>
    <t>1.4.1.2.</t>
  </si>
  <si>
    <t>1.4.1.1.</t>
  </si>
  <si>
    <t>1.4.1</t>
  </si>
  <si>
    <t>1.4.</t>
  </si>
  <si>
    <t>1.3.2.</t>
  </si>
  <si>
    <t>1.3.1.</t>
  </si>
  <si>
    <t>1.3.</t>
  </si>
  <si>
    <t>1.2.</t>
  </si>
  <si>
    <t>1.1.</t>
  </si>
  <si>
    <t>9</t>
  </si>
  <si>
    <t>8</t>
  </si>
  <si>
    <t>7</t>
  </si>
  <si>
    <t>6</t>
  </si>
  <si>
    <t>5</t>
  </si>
  <si>
    <t>4</t>
  </si>
  <si>
    <t>за пределами  планового периода</t>
  </si>
  <si>
    <t>Год начала закупки</t>
  </si>
  <si>
    <t>Коды 
строк</t>
  </si>
  <si>
    <t>прочие доходы</t>
  </si>
  <si>
    <t>в том числе:
доходы от собственности</t>
  </si>
  <si>
    <t>от приносящей доход деятельности</t>
  </si>
  <si>
    <t>доходы от штрафов, пеней, иных сумм принудительного изъятия</t>
  </si>
  <si>
    <t xml:space="preserve">в том числе:
доходы от выбытия основных средств
</t>
  </si>
  <si>
    <t>доходы от выбытия нематериальных активов</t>
  </si>
  <si>
    <t>доходы от выбытия непроизведенных активов</t>
  </si>
  <si>
    <t>доходы от выбытия материальных запасов</t>
  </si>
  <si>
    <t xml:space="preserve">в том числе:
поступление средств от реализации векселей, облигаций и иных ценных бумаг (кроме акций)
</t>
  </si>
  <si>
    <t>взносы по обязательному социальному страхованию на выплаты по оплате труда работников и иные выплаты работникам учреждений</t>
  </si>
  <si>
    <t>в том числе:
пособия, компенсации и иные социальные выплаты гражданам, кроме публичных нормативных обязательств</t>
  </si>
  <si>
    <t>гранты юридическим лицам (кроме некоммерческих организаций), индивидуальным предпринимателям</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</si>
  <si>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</si>
  <si>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в том числе:
уменьшение остатков денежных средств</t>
  </si>
  <si>
    <t>возврат денежных средств с иных финансовых активов, в том числе со счетов управляющих компаний</t>
  </si>
  <si>
    <t>гранты, гранты в форме субсидий, пожертвования, иные безвозмездные перечисления от физических и юридических лиц, в том числе иностранных организаций</t>
  </si>
  <si>
    <t>вложение денежных средств в акции и иные финансовые инструменты</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</si>
  <si>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</si>
  <si>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t>
  </si>
  <si>
    <t>в том числе:
приобретение объектов недвижимого имущества</t>
  </si>
  <si>
    <t>строительство (реконструкция) объектов недвижимого имущества</t>
  </si>
  <si>
    <t>в том числе:
на выплаты персоналу, всего</t>
  </si>
  <si>
    <t xml:space="preserve">из них:
увеличение остатков денежных средств </t>
  </si>
  <si>
    <t>из них:
целевые субсидии</t>
  </si>
  <si>
    <t>гранты, предоставляемые иным некоммерческим организациям (за исключением бюджетных и автономных учреждений)</t>
  </si>
  <si>
    <t>Поступления, всего:</t>
  </si>
  <si>
    <t>из них:
закупку научно-исследовательских, опытно-конструкторских и технологических работ</t>
  </si>
  <si>
    <t>закупку энергетических ресурсов</t>
  </si>
  <si>
    <t>План финансово-хозяйственной деятельности</t>
  </si>
  <si>
    <t xml:space="preserve">Исполнитель                                                </t>
  </si>
  <si>
    <t>(наименование должностного лица)</t>
  </si>
  <si>
    <t>(наименование должностного лица органа - учредителя)</t>
  </si>
  <si>
    <t>безвозмездные денежные поступления, всего</t>
  </si>
  <si>
    <t>поступления от операций с финансовыми активами, всего</t>
  </si>
  <si>
    <t>прочие выплаты (кроме выплат на закупку товаров, работ, услуг), всего</t>
  </si>
  <si>
    <t>прочую закупку товаров, работ и услуг</t>
  </si>
  <si>
    <t>в том числе:
в соответствии с Федеральным законом № 44-ФЗ, всего</t>
  </si>
  <si>
    <t xml:space="preserve">в том числе:
доходы от операций с нефинансовыми активами, всего
</t>
  </si>
  <si>
    <t>в том числе:
за счет субсидий, предоставляемых  на финансовое обеспечение выполнения государственного задания, всего</t>
  </si>
  <si>
    <t>за счет субсидий, предоставляемых в соответствии с абзацем вторым пункта 1 статьи 78.1 Бюджетного кодекса Российской Федерации, всего</t>
  </si>
  <si>
    <t>за счет средств обязательного медицинского страхования, всего</t>
  </si>
  <si>
    <t>за счет прочих источников финансового обеспечения, всего</t>
  </si>
  <si>
    <t>уплата штрафов (в том числе административных), пеней, иных платежей</t>
  </si>
  <si>
    <t>УТВЕРЖДАЮ</t>
  </si>
  <si>
    <t>Руководитель</t>
  </si>
  <si>
    <t>(уполномоченное лицо)</t>
  </si>
  <si>
    <t>№ 
пункта, подпункта</t>
  </si>
  <si>
    <t>Орган, осуществляющий</t>
  </si>
  <si>
    <r>
      <t>Код по бюджетной классификации Российской Федерации</t>
    </r>
    <r>
      <rPr>
        <vertAlign val="superscript"/>
        <sz val="11"/>
        <color theme="1"/>
        <rFont val="Times New Roman Cyr"/>
        <family val="1"/>
        <charset val="204"/>
      </rPr>
      <t>3</t>
    </r>
  </si>
  <si>
    <r>
      <t xml:space="preserve">Остаток средств на начало текущего финансового года </t>
    </r>
    <r>
      <rPr>
        <vertAlign val="superscript"/>
        <sz val="11"/>
        <rFont val="Times New Roman Cyr"/>
        <family val="1"/>
        <charset val="204"/>
      </rPr>
      <t>4</t>
    </r>
  </si>
  <si>
    <r>
      <t xml:space="preserve">Остаток средств на конец текущего финансового года </t>
    </r>
    <r>
      <rPr>
        <vertAlign val="superscript"/>
        <sz val="11"/>
        <color theme="1"/>
        <rFont val="Times New Roman Cyr"/>
        <family val="1"/>
        <charset val="204"/>
      </rPr>
      <t>4</t>
    </r>
  </si>
  <si>
    <r>
      <t>прочие поступления, всего</t>
    </r>
    <r>
      <rPr>
        <vertAlign val="superscript"/>
        <sz val="11"/>
        <rFont val="Times New Roman Cyr"/>
        <family val="1"/>
        <charset val="204"/>
      </rPr>
      <t>5</t>
    </r>
  </si>
  <si>
    <r>
      <t>поступление средств в рамках расчетов между головным учреждением и обособленным подразделением</t>
    </r>
    <r>
      <rPr>
        <vertAlign val="superscript"/>
        <sz val="11"/>
        <rFont val="Times New Roman Cyr"/>
        <family val="1"/>
        <charset val="204"/>
      </rPr>
      <t>6</t>
    </r>
  </si>
  <si>
    <r>
      <t>расходы на закупку товаров, работ, услуг, всего</t>
    </r>
    <r>
      <rPr>
        <vertAlign val="superscript"/>
        <sz val="11"/>
        <rFont val="Times New Roman Cyr"/>
        <family val="1"/>
        <charset val="204"/>
      </rPr>
      <t xml:space="preserve"> 7</t>
    </r>
  </si>
  <si>
    <r>
      <t xml:space="preserve"> Выплаты, уменьшающие доход, всего</t>
    </r>
    <r>
      <rPr>
        <b/>
        <vertAlign val="superscript"/>
        <sz val="11"/>
        <rFont val="Times New Roman Cyr"/>
        <family val="1"/>
        <charset val="204"/>
      </rPr>
      <t xml:space="preserve"> 8</t>
    </r>
  </si>
  <si>
    <r>
      <t>в том числе:
налог на прибыль</t>
    </r>
    <r>
      <rPr>
        <vertAlign val="superscript"/>
        <sz val="11"/>
        <rFont val="Times New Roman Cyr"/>
        <family val="1"/>
        <charset val="204"/>
      </rPr>
      <t xml:space="preserve"> 8</t>
    </r>
  </si>
  <si>
    <r>
      <t>налог на добавленную стоимость</t>
    </r>
    <r>
      <rPr>
        <vertAlign val="superscript"/>
        <sz val="11"/>
        <rFont val="Times New Roman Cyr"/>
        <family val="1"/>
        <charset val="204"/>
      </rPr>
      <t xml:space="preserve"> 8</t>
    </r>
  </si>
  <si>
    <r>
      <t>прочие налоги, уменьшающие доход</t>
    </r>
    <r>
      <rPr>
        <vertAlign val="superscript"/>
        <sz val="11"/>
        <rFont val="Times New Roman Cyr"/>
        <family val="1"/>
        <charset val="204"/>
      </rPr>
      <t xml:space="preserve"> 8</t>
    </r>
  </si>
  <si>
    <r>
      <t>Прочие выплаты, всего</t>
    </r>
    <r>
      <rPr>
        <b/>
        <vertAlign val="superscript"/>
        <sz val="11"/>
        <color theme="1"/>
        <rFont val="Times New Roman Cyr"/>
        <family val="1"/>
        <charset val="204"/>
      </rPr>
      <t xml:space="preserve"> 9</t>
    </r>
  </si>
  <si>
    <r>
      <t>перечисление средств в рамках расчетов между головным учреждением и обособленным подразделением</t>
    </r>
    <r>
      <rPr>
        <vertAlign val="superscript"/>
        <sz val="11"/>
        <rFont val="Times New Roman Cyr"/>
        <family val="1"/>
        <charset val="204"/>
      </rPr>
      <t>10</t>
    </r>
  </si>
  <si>
    <r>
      <rPr>
        <vertAlign val="superscript"/>
        <sz val="8"/>
        <color theme="1"/>
        <rFont val="Times New Roman"/>
        <family val="1"/>
        <charset val="204"/>
      </rPr>
      <t>1</t>
    </r>
    <r>
      <rPr>
        <sz val="8"/>
        <color theme="1"/>
        <rFont val="Times New Roman"/>
        <family val="1"/>
        <charset val="204"/>
      </rPr>
      <t xml:space="preserve"> Указывается дата вступления в силу Плана (изменений в План).</t>
    </r>
  </si>
  <si>
    <r>
      <rPr>
        <vertAlign val="superscript"/>
        <sz val="8"/>
        <rFont val="Times New Roman"/>
        <family val="1"/>
        <charset val="204"/>
      </rPr>
      <t>2</t>
    </r>
    <r>
      <rPr>
        <sz val="8"/>
        <rFont val="Times New Roman"/>
        <family val="1"/>
        <charset val="204"/>
      </rPr>
      <t xml:space="preserve"> При представлении уточненного Плана указывается номер очередного внесения изменения в приложение (например, «1», «2», «3», «...»).</t>
    </r>
  </si>
  <si>
    <r>
      <rPr>
        <vertAlign val="superscript"/>
        <sz val="8"/>
        <color theme="1"/>
        <rFont val="Times New Roman"/>
        <family val="1"/>
        <charset val="204"/>
      </rPr>
      <t>3</t>
    </r>
    <r>
      <rPr>
        <sz val="8"/>
        <color theme="1"/>
        <rFont val="Times New Roman"/>
        <family val="1"/>
        <charset val="204"/>
      </rPr>
      <t xml:space="preserve"> В графе 3 отражаются:
по строкам 1100 – </t>
    </r>
    <r>
      <rPr>
        <sz val="8"/>
        <rFont val="Times New Roman"/>
        <family val="1"/>
        <charset val="204"/>
      </rPr>
      <t>1600</t>
    </r>
    <r>
      <rPr>
        <sz val="8"/>
        <color theme="1"/>
        <rFont val="Times New Roman"/>
        <family val="1"/>
        <charset val="204"/>
      </rPr>
      <t xml:space="preserve"> - коды аналитической группы подвида доходов бюджетов классификации доходов бюджетов;
по строкам </t>
    </r>
    <r>
      <rPr>
        <sz val="8"/>
        <rFont val="Times New Roman"/>
        <family val="1"/>
        <charset val="204"/>
      </rPr>
      <t>1710 – 1740</t>
    </r>
    <r>
      <rPr>
        <sz val="8"/>
        <color theme="1"/>
        <rFont val="Times New Roman"/>
        <family val="1"/>
        <charset val="204"/>
      </rPr>
      <t xml:space="preserve">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 – </t>
    </r>
    <r>
      <rPr>
        <sz val="8"/>
        <rFont val="Times New Roman"/>
        <family val="1"/>
        <charset val="204"/>
      </rPr>
      <t>2642</t>
    </r>
    <r>
      <rPr>
        <sz val="8"/>
        <color theme="1"/>
        <rFont val="Times New Roman"/>
        <family val="1"/>
        <charset val="204"/>
      </rPr>
      <t>- коды видов расходов бюджетов классификации расходов бюджетов;
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 – 4060 - коды аналитической группы вида источников финансирования дефицитов бюджетов классификации источников финансирования дефицитов бюджетов.</t>
    </r>
  </si>
  <si>
    <r>
      <rPr>
        <vertAlign val="superscript"/>
        <sz val="8"/>
        <color theme="1"/>
        <rFont val="Times New Roman"/>
        <family val="1"/>
        <charset val="204"/>
      </rPr>
      <t>4</t>
    </r>
    <r>
      <rPr>
        <sz val="8"/>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</si>
  <si>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5 </t>
    </r>
    <r>
      <rPr>
        <sz val="8"/>
        <color theme="1"/>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</si>
  <si>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rPr>
        <vertAlign val="superscript"/>
        <sz val="8"/>
        <color theme="1"/>
        <rFont val="Times New Roman"/>
        <family val="1"/>
        <charset val="204"/>
      </rPr>
      <t xml:space="preserve">6 </t>
    </r>
    <r>
      <rPr>
        <sz val="8"/>
        <color theme="1"/>
        <rFont val="Times New Roman"/>
        <family val="1"/>
        <charset val="204"/>
      </rPr>
      <t xml:space="preserve">По строке </t>
    </r>
    <r>
      <rPr>
        <sz val="8"/>
        <rFont val="Times New Roman"/>
        <family val="1"/>
        <charset val="204"/>
      </rPr>
      <t>1720</t>
    </r>
    <r>
      <rPr>
        <sz val="8"/>
        <color theme="1"/>
        <rFont val="Times New Roman"/>
        <family val="1"/>
        <charset val="204"/>
      </rPr>
      <t xml:space="preserve">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t>
    </r>
    <r>
      <rPr>
        <sz val="8"/>
        <rFont val="Times New Roman"/>
        <family val="1"/>
        <charset val="204"/>
      </rPr>
      <t>по</t>
    </r>
    <r>
      <rPr>
        <sz val="8"/>
        <color theme="1"/>
        <rFont val="Times New Roman"/>
        <family val="1"/>
        <charset val="204"/>
      </rPr>
      <t xml:space="preserve"> юридическому лицу, содержащем сводные показатели Плана, не формируется.</t>
    </r>
  </si>
  <si>
    <r>
      <rPr>
        <vertAlign val="superscript"/>
        <sz val="8"/>
        <rFont val="Times New Roman"/>
        <family val="1"/>
        <charset val="204"/>
      </rPr>
      <t xml:space="preserve">7 </t>
    </r>
    <r>
      <rPr>
        <sz val="8"/>
        <rFont val="Times New Roman"/>
        <family val="1"/>
        <charset val="204"/>
      </rPr>
      <t>Показатели выплат по расходам на закупку товаров, работ, услуг, отраженные в строке 26000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</si>
  <si>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color theme="1"/>
        <rFont val="Times New Roman"/>
        <family val="1"/>
        <charset val="204"/>
      </rPr>
      <t xml:space="preserve">8  </t>
    </r>
    <r>
      <rPr>
        <sz val="8"/>
        <color theme="1"/>
        <rFont val="Times New Roman"/>
        <family val="1"/>
        <charset val="204"/>
      </rPr>
      <t>Показатель отражается со знаком «минус».</t>
    </r>
  </si>
  <si>
    <r>
      <t xml:space="preserve">9  </t>
    </r>
    <r>
      <rPr>
        <sz val="8"/>
        <color theme="1"/>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</si>
  <si>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vertAlign val="superscript"/>
        <sz val="8"/>
        <color theme="1"/>
        <rFont val="Times New Roman"/>
        <family val="1"/>
        <charset val="204"/>
      </rPr>
      <t xml:space="preserve">10 </t>
    </r>
    <r>
      <rPr>
        <sz val="8"/>
        <color theme="1"/>
        <rFont val="Times New Roman"/>
        <family val="1"/>
        <charset val="204"/>
      </rPr>
      <t xml:space="preserve">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t>
    </r>
    <r>
      <rPr>
        <sz val="8"/>
        <rFont val="Times New Roman"/>
        <family val="1"/>
        <charset val="204"/>
      </rPr>
      <t>по</t>
    </r>
    <r>
      <rPr>
        <sz val="8"/>
        <color theme="1"/>
        <rFont val="Times New Roman"/>
        <family val="1"/>
        <charset val="204"/>
      </rPr>
      <t xml:space="preserve"> юридическому лицу, содержащем сводные показатели Плана не формируется.</t>
    </r>
  </si>
  <si>
    <r>
      <t xml:space="preserve">Код по бюджетной классификации Российской Федерации </t>
    </r>
    <r>
      <rPr>
        <vertAlign val="superscript"/>
        <sz val="11"/>
        <color theme="1"/>
        <rFont val="Times New Roman"/>
        <family val="1"/>
        <charset val="204"/>
      </rPr>
      <t>12</t>
    </r>
  </si>
  <si>
    <r>
      <t>Уникальный код</t>
    </r>
    <r>
      <rPr>
        <vertAlign val="superscript"/>
        <sz val="11"/>
        <color theme="1"/>
        <rFont val="Times New Roman"/>
        <family val="1"/>
        <charset val="204"/>
      </rPr>
      <t>13</t>
    </r>
  </si>
  <si>
    <t>в том числе по годам начала закупки:</t>
  </si>
  <si>
    <t>приобретение товаров, работ, услуг в пользу граждан в целях их социального обеспечения</t>
  </si>
  <si>
    <t>взносы на обязательное социальное страхование в части выплат персоналу, подлежащих обложению страховыми взносами</t>
  </si>
  <si>
    <t>Приложение № 1
к Порядку составлению и утверждению плана финансово-хозяйственной деятельности государственных бюджетных и автономных учреждений, находящихся в ведении министерства культуры и туризма Магаданской области, утвержденный приказом министерства культуры и туризма Магаданской области от 29 апреля 2021 г. № 14-ФЭ</t>
  </si>
  <si>
    <t xml:space="preserve">из них:
субсидии на финансовое обеспечение выполнения государственного задания за счет средств бюджета </t>
  </si>
  <si>
    <t xml:space="preserve">поступления от продажи акций и иных форм участия в капитале, находящихся в областной собственности
</t>
  </si>
  <si>
    <t>Расходы, всего</t>
  </si>
  <si>
    <t>расходы на выплаты военнослужащим и сотрудникам, имеющим специальные звания, зависящие от размера денежного довольствия</t>
  </si>
  <si>
    <t>убрала из плана</t>
  </si>
  <si>
    <t>было слово "Выплаты"</t>
  </si>
  <si>
    <t>закупку товаров, работ, услуг в целях создания, развития, эксплуатации и вывода из эксплуатации государственных информационных систем</t>
  </si>
  <si>
    <t>ранее был ВР 245</t>
  </si>
  <si>
    <t>Директор</t>
  </si>
  <si>
    <r>
      <t xml:space="preserve">функции и полномочия учредителя       </t>
    </r>
    <r>
      <rPr>
        <u/>
        <sz val="11"/>
        <rFont val="Times New Roman"/>
        <family val="1"/>
        <charset val="204"/>
      </rPr>
      <t>Министерство культуры и туризма Магаданской области</t>
    </r>
  </si>
  <si>
    <t>госзадание</t>
  </si>
  <si>
    <t>иные цели</t>
  </si>
  <si>
    <r>
      <t>_____</t>
    </r>
    <r>
      <rPr>
        <u/>
        <sz val="9"/>
        <rFont val="Times New Roman"/>
        <family val="1"/>
        <charset val="204"/>
      </rPr>
      <t>экономист</t>
    </r>
    <r>
      <rPr>
        <sz val="9"/>
        <rFont val="Times New Roman"/>
        <family val="1"/>
        <charset val="204"/>
      </rPr>
      <t>_________    ____________________________________________       ___</t>
    </r>
    <r>
      <rPr>
        <u/>
        <sz val="9"/>
        <rFont val="Times New Roman"/>
        <family val="1"/>
        <charset val="204"/>
      </rPr>
      <t>А.Н. Ендржеевская</t>
    </r>
    <r>
      <rPr>
        <sz val="9"/>
        <rFont val="Times New Roman"/>
        <family val="1"/>
        <charset val="204"/>
      </rPr>
      <t>____________       644505</t>
    </r>
  </si>
  <si>
    <t xml:space="preserve">             (должность)                   (подпись)                                                                                   (расшифровка подписи)</t>
  </si>
  <si>
    <t xml:space="preserve">                 (подпись)                                                                                               (расшифровка подписи)</t>
  </si>
  <si>
    <t xml:space="preserve">             (должность)                   (подпись)                                                                                                                                                 (телефон)</t>
  </si>
  <si>
    <t>Министр культуры и туризма Магаданской области__________________________________________</t>
  </si>
  <si>
    <r>
      <t>_________________________________________________      ___</t>
    </r>
    <r>
      <rPr>
        <u/>
        <sz val="11"/>
        <color theme="1"/>
        <rFont val="Times New Roman"/>
        <family val="1"/>
        <charset val="204"/>
      </rPr>
      <t>Л.А. Горлачева_</t>
    </r>
    <r>
      <rPr>
        <sz val="11"/>
        <color theme="1"/>
        <rFont val="Times New Roman"/>
        <family val="1"/>
        <charset val="204"/>
      </rPr>
      <t>__________</t>
    </r>
  </si>
  <si>
    <r>
      <t>Раздел 2. Сведения по выплатам на закупку товаров, работ, услуг</t>
    </r>
    <r>
      <rPr>
        <vertAlign val="superscript"/>
        <sz val="14"/>
        <rFont val="Times New Roman"/>
        <family val="1"/>
        <charset val="204"/>
      </rPr>
      <t>10</t>
    </r>
  </si>
  <si>
    <r>
      <t>Выплаты на закупку товаров, работ, услуг, всего</t>
    </r>
    <r>
      <rPr>
        <vertAlign val="superscript"/>
        <sz val="12"/>
        <color theme="1"/>
        <rFont val="Times New Roman"/>
        <family val="1"/>
        <charset val="204"/>
      </rPr>
      <t xml:space="preserve"> 11</t>
    </r>
  </si>
  <si>
    <t>26000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</si>
  <si>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2020 № 24, ст. 3754)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2020, № 17, ст. 2702)  (далее – Федеральный закон № 223-ФЗ)</t>
    </r>
    <r>
      <rPr>
        <vertAlign val="superscript"/>
        <sz val="12"/>
        <rFont val="Times New Roman"/>
        <family val="1"/>
        <charset val="204"/>
      </rPr>
      <t>12</t>
    </r>
    <r>
      <rPr>
        <sz val="12"/>
        <rFont val="Times New Roman"/>
        <family val="1"/>
        <charset val="204"/>
      </rPr>
      <t xml:space="preserve"> </t>
    </r>
  </si>
  <si>
    <t>26100</t>
  </si>
  <si>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2"/>
        <rFont val="Times New Roman"/>
        <family val="1"/>
        <charset val="204"/>
      </rPr>
      <t>12</t>
    </r>
  </si>
  <si>
    <t>26200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</si>
  <si>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всего </t>
    </r>
    <r>
      <rPr>
        <vertAlign val="superscript"/>
        <sz val="12"/>
        <rFont val="Times New Roman"/>
        <family val="1"/>
        <charset val="204"/>
      </rPr>
      <t>13</t>
    </r>
  </si>
  <si>
    <t>26300</t>
  </si>
  <si>
    <t>26310</t>
  </si>
  <si>
    <t>26310.1</t>
  </si>
  <si>
    <t>26310.2</t>
  </si>
  <si>
    <r>
      <t>из них</t>
    </r>
    <r>
      <rPr>
        <vertAlign val="superscript"/>
        <sz val="12"/>
        <rFont val="Times New Roman"/>
        <family val="1"/>
        <charset val="204"/>
      </rPr>
      <t>10.1</t>
    </r>
    <r>
      <rPr>
        <sz val="12"/>
        <rFont val="Times New Roman"/>
        <family val="1"/>
        <charset val="204"/>
      </rPr>
      <t>:</t>
    </r>
  </si>
  <si>
    <r>
      <t>из них</t>
    </r>
    <r>
      <rPr>
        <vertAlign val="superscript"/>
        <sz val="12"/>
        <rFont val="Times New Roman"/>
        <family val="1"/>
        <charset val="204"/>
      </rPr>
      <t>10.2</t>
    </r>
    <r>
      <rPr>
        <sz val="12"/>
        <rFont val="Times New Roman"/>
        <family val="1"/>
        <charset val="204"/>
      </rPr>
      <t>:</t>
    </r>
  </si>
  <si>
    <t>26320</t>
  </si>
  <si>
    <t>26400</t>
  </si>
  <si>
    <t>26410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</si>
  <si>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всего </t>
    </r>
    <r>
      <rPr>
        <vertAlign val="superscript"/>
        <sz val="12"/>
        <rFont val="Times New Roman"/>
        <family val="1"/>
        <charset val="204"/>
      </rPr>
      <t>13</t>
    </r>
  </si>
  <si>
    <r>
      <t>в соответствии с Федеральным законом  № 223-ФЗ</t>
    </r>
    <r>
      <rPr>
        <vertAlign val="superscript"/>
        <sz val="12"/>
        <rFont val="Times New Roman"/>
        <family val="1"/>
        <charset val="204"/>
      </rPr>
      <t>14</t>
    </r>
  </si>
  <si>
    <t>26411</t>
  </si>
  <si>
    <t>26412</t>
  </si>
  <si>
    <t>26420</t>
  </si>
  <si>
    <t>26421</t>
  </si>
  <si>
    <t>26421.1</t>
  </si>
  <si>
    <t>26422</t>
  </si>
  <si>
    <t>26430</t>
  </si>
  <si>
    <r>
      <t>за счет субсидий, предоставляемых  на осуществление капитальных вложений</t>
    </r>
    <r>
      <rPr>
        <vertAlign val="superscript"/>
        <sz val="12"/>
        <rFont val="Times New Roman"/>
        <family val="1"/>
        <charset val="204"/>
      </rPr>
      <t>15</t>
    </r>
  </si>
  <si>
    <t>26430.1</t>
  </si>
  <si>
    <t>26430.2</t>
  </si>
  <si>
    <t>26440</t>
  </si>
  <si>
    <t>26441</t>
  </si>
  <si>
    <t>26442</t>
  </si>
  <si>
    <t>26450</t>
  </si>
  <si>
    <t>26451</t>
  </si>
  <si>
    <t>26451.1</t>
  </si>
  <si>
    <t>26452</t>
  </si>
  <si>
    <t>26451.2</t>
  </si>
  <si>
    <t>26500</t>
  </si>
  <si>
    <t>26510</t>
  </si>
  <si>
    <t>26600</t>
  </si>
  <si>
    <t>26610</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</si>
  <si>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всего</t>
    </r>
    <r>
      <rPr>
        <vertAlign val="superscript"/>
        <sz val="12"/>
        <rFont val="Times New Roman"/>
        <family val="1"/>
        <charset val="204"/>
      </rPr>
      <t>16</t>
    </r>
  </si>
  <si>
    <r>
      <rPr>
        <b/>
        <sz val="10"/>
        <color theme="1"/>
        <rFont val="Times New Roman"/>
        <family val="1"/>
        <charset val="204"/>
      </rPr>
      <t>10</t>
    </r>
    <r>
      <rPr>
        <sz val="10"/>
        <color theme="1"/>
        <rFont val="Times New Roman"/>
        <family val="1"/>
        <charset val="204"/>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</si>
  <si>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b/>
        <sz val="10"/>
        <rFont val="Times New Roman"/>
        <family val="1"/>
        <charset val="204"/>
      </rPr>
      <t>10.1_</t>
    </r>
    <r>
      <rPr>
        <sz val="10"/>
        <rFont val="Times New Roman"/>
        <family val="1"/>
        <charset val="204"/>
      </rPr>
      <t xml:space="preserve">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t>
    </r>
  </si>
  <si>
    <r>
      <rPr>
        <b/>
        <sz val="10"/>
        <rFont val="Times New Roman"/>
        <family val="1"/>
        <charset val="204"/>
      </rPr>
      <t>10.2_</t>
    </r>
    <r>
      <rPr>
        <sz val="10"/>
        <rFont val="Times New Roman"/>
        <family val="1"/>
        <charset val="204"/>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</si>
  <si>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r>
      <rPr>
        <b/>
        <sz val="10"/>
        <color theme="1"/>
        <rFont val="Times New Roman"/>
        <family val="1"/>
        <charset val="204"/>
      </rPr>
      <t>11</t>
    </r>
    <r>
      <rPr>
        <sz val="10"/>
        <color theme="1"/>
        <rFont val="Times New Roman"/>
        <family val="1"/>
        <charset val="204"/>
      </rPr>
      <t>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</si>
  <si>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rPr>
        <b/>
        <sz val="10"/>
        <color theme="1"/>
        <rFont val="Times New Roman"/>
        <family val="1"/>
        <charset val="204"/>
      </rPr>
      <t>12</t>
    </r>
    <r>
      <rPr>
        <sz val="10"/>
        <color theme="1"/>
        <rFont val="Times New Roman"/>
        <family val="1"/>
        <charset val="204"/>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</si>
  <si>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b/>
        <sz val="10"/>
        <color theme="1"/>
        <rFont val="Times New Roman"/>
        <family val="1"/>
        <charset val="204"/>
      </rPr>
      <t>13</t>
    </r>
    <r>
      <rPr>
        <sz val="10"/>
        <color theme="1"/>
        <rFont val="Times New Roman"/>
        <family val="1"/>
        <charset val="204"/>
      </rPr>
      <t>_Указывается сумма закупок товаров, работ, услуг, осуществляемых в соответствии с Федеральным законом № 44-ФЗ и Федеральным законом № 223-ФЗ.</t>
    </r>
  </si>
  <si>
    <r>
      <rPr>
        <b/>
        <sz val="10"/>
        <color theme="1"/>
        <rFont val="Times New Roman"/>
        <family val="1"/>
        <charset val="204"/>
      </rPr>
      <t>14</t>
    </r>
    <r>
      <rPr>
        <sz val="10"/>
        <color theme="1"/>
        <rFont val="Times New Roman"/>
        <family val="1"/>
        <charset val="204"/>
      </rPr>
      <t>_Государственным (муниципальным) бюджетным учреждением показатель не формируется.</t>
    </r>
  </si>
  <si>
    <r>
      <rPr>
        <b/>
        <sz val="10"/>
        <color theme="1"/>
        <rFont val="Times New Roman"/>
        <family val="1"/>
        <charset val="204"/>
      </rPr>
      <t>15</t>
    </r>
    <r>
      <rPr>
        <sz val="10"/>
        <color theme="1"/>
        <rFont val="Times New Roman"/>
        <family val="1"/>
        <charset val="204"/>
      </rPr>
      <t>_Указывается сумма закупок товаров, работ, услуг, осуществляемых в соответствии с Федеральным законом № 44-ФЗ.</t>
    </r>
  </si>
  <si>
    <r>
      <rPr>
        <b/>
        <sz val="10"/>
        <color theme="1"/>
        <rFont val="Times New Roman"/>
        <family val="1"/>
        <charset val="204"/>
      </rPr>
      <t>16_</t>
    </r>
    <r>
      <rPr>
        <sz val="10"/>
        <color theme="1"/>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</si>
  <si>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rPr>
        <b/>
        <sz val="8"/>
        <color theme="1"/>
        <rFont val="Times New Roman"/>
        <family val="1"/>
        <charset val="204"/>
      </rPr>
      <t>17_</t>
    </r>
    <r>
      <rPr>
        <sz val="8"/>
        <color theme="1"/>
        <rFont val="Times New Roman"/>
        <family val="1"/>
        <charset val="204"/>
      </rPr>
      <t>_Указывается дата подписания Плана руководителем (уполномоченным лицом) учреждения.</t>
    </r>
  </si>
  <si>
    <r>
      <rPr>
        <b/>
        <sz val="8"/>
        <color theme="1"/>
        <rFont val="Times New Roman"/>
        <family val="1"/>
        <charset val="204"/>
      </rPr>
      <t>18_</t>
    </r>
    <r>
      <rPr>
        <sz val="8"/>
        <color theme="1"/>
        <rFont val="Times New Roman"/>
        <family val="1"/>
        <charset val="204"/>
      </rPr>
      <t>_Указывается, если решением органа - учредителя  установлено требование о согласовании Плана.</t>
    </r>
  </si>
  <si>
    <r>
      <t>ОТМЕТКА О СОГЛАСОВАНИИ ОРГАНОМ - УЧРЕДИТЕЛЕМ</t>
    </r>
    <r>
      <rPr>
        <vertAlign val="superscript"/>
        <sz val="11"/>
        <color theme="1"/>
        <rFont val="Times New Roman"/>
        <family val="1"/>
        <charset val="204"/>
      </rPr>
      <t>18</t>
    </r>
  </si>
  <si>
    <t>МОГБУ ДО ДШИ п. Усть-Омчуг</t>
  </si>
  <si>
    <r>
      <t xml:space="preserve">Учреждение                                                  </t>
    </r>
    <r>
      <rPr>
        <u/>
        <sz val="11"/>
        <rFont val="Times New Roman"/>
        <family val="1"/>
        <charset val="204"/>
      </rPr>
      <t>МОГБУ ДО ДШИ п. Усть-Омчуг</t>
    </r>
  </si>
  <si>
    <r>
      <t xml:space="preserve">________________                        </t>
    </r>
    <r>
      <rPr>
        <u/>
        <sz val="10"/>
        <color theme="1"/>
        <rFont val="Times New Roman"/>
        <family val="1"/>
        <charset val="204"/>
      </rPr>
      <t xml:space="preserve"> О.Н. Сорокопуд</t>
    </r>
  </si>
  <si>
    <r>
      <t>______</t>
    </r>
    <r>
      <rPr>
        <u/>
        <sz val="9"/>
        <rFont val="Times New Roman"/>
        <family val="1"/>
        <charset val="204"/>
      </rPr>
      <t>директор________</t>
    </r>
    <r>
      <rPr>
        <sz val="9"/>
        <rFont val="Times New Roman"/>
        <family val="1"/>
        <charset val="204"/>
      </rPr>
      <t xml:space="preserve">    ______________________________________________       ___</t>
    </r>
    <r>
      <rPr>
        <u/>
        <sz val="9"/>
        <rFont val="Times New Roman"/>
        <family val="1"/>
        <charset val="204"/>
      </rPr>
      <t>О.Н. Сорокопуд</t>
    </r>
    <r>
      <rPr>
        <sz val="9"/>
        <rFont val="Times New Roman"/>
        <family val="1"/>
        <charset val="204"/>
      </rPr>
      <t>________________</t>
    </r>
  </si>
  <si>
    <t>Вид документа  0</t>
  </si>
  <si>
    <t>на 2023 год и плановый период 2024 и 2025 годов</t>
  </si>
  <si>
    <t xml:space="preserve">       «     »                                          20 22 г.</t>
  </si>
  <si>
    <t>на 2023 г.
текущий  
финансовый год</t>
  </si>
  <si>
    <t>на 2024 г.
первый год планового периода</t>
  </si>
  <si>
    <t>на 2025 г.
второй год планового периода</t>
  </si>
  <si>
    <t>на 2023 г.
(текущий  финансовый год)</t>
  </si>
  <si>
    <t>на 2024 г.
(первый год планового периода)</t>
  </si>
  <si>
    <t>на 2025 г.
(второй год планового периода)</t>
  </si>
  <si>
    <t>«     »                                                 2022 г.</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</si>
</sst>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р_._-;\-* #,##0.00_р_._-;_-* &quot;-&quot;??_р_._-;_-@_-"/>
    <numFmt numFmtId="164" formatCode="0.0"/>
    <numFmt numFmtId="165" formatCode="_-* #,##0.00\ _₽_-;\-* #,##0.00\ _₽_-;_-* &quot;-&quot;??\ _₽_-;_-@_-"/>
    <numFmt numFmtId="166" formatCode="#,##0.00_ ;\-#,##0.00\ "/>
  </numFmts>
  <fonts count="6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color theme="1"/>
      <name val="Times New Roman"/>
      <family val="1"/>
      <charset val="204"/>
    </font>
    <font>
      <sz val="12"/>
      <name val="Times New Roman"/>
      <family val="1"/>
      <charset val="204"/>
    </font>
    <font>
      <b/>
      <sz val="11"/>
      <color theme="1"/>
      <name val="Calibri"/>
      <family val="2"/>
      <charset val="204"/>
      <scheme val="minor"/>
    </font>
    <font>
      <b/>
      <sz val="11"/>
      <color theme="1"/>
      <name val="Calibri"/>
      <family val="2"/>
      <scheme val="minor"/>
    </font>
    <font>
      <sz val="10"/>
      <color theme="1"/>
      <name val="Times New Roman"/>
      <family val="1"/>
      <charset val="204"/>
    </font>
    <font>
      <sz val="11"/>
      <color theme="1"/>
      <name val="Times New Roman"/>
      <family val="1"/>
      <charset val="204"/>
    </font>
    <font>
      <b/>
      <sz val="11"/>
      <color theme="1"/>
      <name val="Times New Roman"/>
      <family val="1"/>
      <charset val="204"/>
    </font>
    <font>
      <sz val="11"/>
      <name val="Times New Roman"/>
      <family val="1"/>
      <charset val="204"/>
    </font>
    <font>
      <sz val="10"/>
      <name val="Arial Cyr"/>
      <family val="2"/>
      <charset val="204"/>
    </font>
    <font>
      <sz val="11"/>
      <name val="Calibri"/>
      <family val="2"/>
      <charset val="204"/>
      <scheme val="minor"/>
    </font>
    <font>
      <sz val="14"/>
      <color theme="1"/>
      <name val="Times New Roman"/>
      <family val="1"/>
      <charset val="204"/>
    </font>
    <font>
      <sz val="9"/>
      <color theme="1"/>
      <name val="Times New Roman"/>
      <family val="1"/>
      <charset val="204"/>
    </font>
    <font>
      <b/>
      <sz val="14"/>
      <color theme="1"/>
      <name val="Times New Roman"/>
      <family val="1"/>
      <charset val="204"/>
    </font>
    <font>
      <sz val="12"/>
      <color theme="1"/>
      <name val="Times New Roman Cyr"/>
      <family val="1"/>
      <charset val="204"/>
    </font>
    <font>
      <sz val="12"/>
      <name val="Times New Roman Cyr"/>
      <family val="1"/>
      <charset val="204"/>
    </font>
    <font>
      <vertAlign val="superscript"/>
      <sz val="12"/>
      <name val="Times New Roman"/>
      <family val="1"/>
      <charset val="204"/>
    </font>
    <font>
      <sz val="9"/>
      <color theme="1"/>
      <name val="Calibri"/>
      <family val="2"/>
      <scheme val="minor"/>
    </font>
    <font>
      <vertAlign val="superscript"/>
      <sz val="11"/>
      <color theme="1"/>
      <name val="Times New Roman"/>
      <family val="1"/>
      <charset val="204"/>
    </font>
    <font>
      <sz val="9"/>
      <name val="Times New Roman"/>
      <family val="1"/>
      <charset val="204"/>
    </font>
    <font>
      <strike/>
      <sz val="9"/>
      <name val="Times New Roman"/>
      <family val="1"/>
      <charset val="204"/>
    </font>
    <font>
      <strike/>
      <sz val="12"/>
      <name val="Times New Roman"/>
      <family val="1"/>
      <charset val="204"/>
    </font>
    <font>
      <i/>
      <sz val="12"/>
      <color theme="1"/>
      <name val="Times New Roman"/>
      <family val="1"/>
      <charset val="204"/>
    </font>
    <font>
      <i/>
      <sz val="12"/>
      <name val="Times New Roman"/>
      <family val="1"/>
      <charset val="204"/>
    </font>
    <font>
      <b/>
      <sz val="12"/>
      <color theme="1"/>
      <name val="Times New Roman"/>
      <family val="1"/>
      <charset val="204"/>
    </font>
    <font>
      <vertAlign val="superscript"/>
      <sz val="12"/>
      <color theme="1"/>
      <name val="Times New Roman"/>
      <family val="1"/>
      <charset val="204"/>
    </font>
    <font>
      <b/>
      <sz val="14"/>
      <name val="Times New Roman"/>
      <family val="1"/>
      <charset val="204"/>
    </font>
    <font>
      <vertAlign val="superscript"/>
      <sz val="14"/>
      <name val="Times New Roman"/>
      <family val="1"/>
      <charset val="204"/>
    </font>
    <font>
      <sz val="14"/>
      <name val="Calibri"/>
      <family val="2"/>
      <charset val="204"/>
      <scheme val="minor"/>
    </font>
    <font>
      <sz val="9"/>
      <color theme="1"/>
      <name val="Calibri"/>
      <family val="2"/>
      <charset val="204"/>
      <scheme val="minor"/>
    </font>
    <font>
      <sz val="8"/>
      <color theme="1"/>
      <name val="Calibri"/>
      <family val="2"/>
      <scheme val="minor"/>
    </font>
    <font>
      <sz val="8"/>
      <name val="Times New Roman"/>
      <family val="1"/>
      <charset val="204"/>
    </font>
    <font>
      <vertAlign val="superscript"/>
      <sz val="8"/>
      <name val="Times New Roman"/>
      <family val="1"/>
      <charset val="204"/>
    </font>
    <font>
      <sz val="8"/>
      <name val="Calibri"/>
      <family val="2"/>
      <scheme val="minor"/>
    </font>
    <font>
      <sz val="8"/>
      <color theme="1"/>
      <name val="Times New Roman"/>
      <family val="1"/>
      <charset val="204"/>
    </font>
    <font>
      <vertAlign val="superscript"/>
      <sz val="8"/>
      <color theme="1"/>
      <name val="Times New Roman"/>
      <family val="1"/>
      <charset val="204"/>
    </font>
    <font>
      <sz val="11"/>
      <color theme="1"/>
      <name val="Calibri"/>
      <family val="2"/>
      <scheme val="minor"/>
    </font>
    <font>
      <sz val="11"/>
      <color theme="1"/>
      <name val="Times New Roman Cyr"/>
      <family val="1"/>
      <charset val="204"/>
    </font>
    <font>
      <sz val="11"/>
      <name val="Times New Roman Cyr"/>
      <family val="1"/>
      <charset val="204"/>
    </font>
    <font>
      <vertAlign val="superscript"/>
      <sz val="11"/>
      <color theme="1"/>
      <name val="Times New Roman Cyr"/>
      <family val="1"/>
      <charset val="204"/>
    </font>
    <font>
      <vertAlign val="superscript"/>
      <sz val="11"/>
      <name val="Times New Roman Cyr"/>
      <family val="1"/>
      <charset val="204"/>
    </font>
    <font>
      <b/>
      <sz val="11"/>
      <color theme="1"/>
      <name val="Times New Roman Cyr"/>
      <family val="1"/>
      <charset val="204"/>
    </font>
    <font>
      <b/>
      <sz val="11"/>
      <name val="Times New Roman Cyr"/>
      <family val="1"/>
      <charset val="204"/>
    </font>
    <font>
      <b/>
      <vertAlign val="superscript"/>
      <sz val="11"/>
      <name val="Times New Roman Cyr"/>
      <family val="1"/>
      <charset val="204"/>
    </font>
    <font>
      <b/>
      <vertAlign val="superscript"/>
      <sz val="11"/>
      <color theme="1"/>
      <name val="Times New Roman Cyr"/>
      <family val="1"/>
      <charset val="204"/>
    </font>
    <font>
      <b/>
      <sz val="11"/>
      <color theme="1"/>
      <name val="Times New Roman Cyr"/>
      <family val="1"/>
      <charset val="204"/>
    </font>
    <font>
      <b/>
      <sz val="20"/>
      <color theme="1"/>
      <name val="Calibri"/>
      <family val="2"/>
      <charset val="204"/>
      <scheme val="minor"/>
    </font>
    <font>
      <b/>
      <sz val="20"/>
      <name val="Times New Roman Cyr"/>
      <charset val="204"/>
    </font>
    <font>
      <b/>
      <sz val="20"/>
      <color theme="1"/>
      <name val="Calibri"/>
      <family val="2"/>
      <scheme val="minor"/>
    </font>
    <font>
      <u/>
      <sz val="11"/>
      <name val="Times New Roman"/>
      <family val="1"/>
      <charset val="204"/>
    </font>
    <font>
      <u/>
      <sz val="9"/>
      <name val="Times New Roman"/>
      <family val="1"/>
      <charset val="204"/>
    </font>
    <font>
      <u/>
      <sz val="11"/>
      <color theme="1"/>
      <name val="Times New Roman"/>
      <family val="1"/>
      <charset val="204"/>
    </font>
    <font>
      <b/>
      <sz val="12"/>
      <color rgb="FFFF0000"/>
      <name val="Times New Roman"/>
      <family val="1"/>
      <charset val="204"/>
    </font>
    <font>
      <u/>
      <sz val="10"/>
      <color theme="1"/>
      <name val="Times New Roman"/>
      <family val="1"/>
      <charset val="204"/>
    </font>
    <font>
      <b/>
      <sz val="10"/>
      <color theme="1"/>
      <name val="Times New Roman"/>
      <family val="1"/>
      <charset val="204"/>
    </font>
    <font>
      <sz val="10"/>
      <name val="Times New Roman"/>
      <family val="1"/>
      <charset val="204"/>
    </font>
    <font>
      <b/>
      <sz val="10"/>
      <name val="Times New Roman"/>
      <family val="1"/>
      <charset val="204"/>
    </font>
    <font>
      <b/>
      <sz val="8"/>
      <color theme="1"/>
      <name val="Times New Roman"/>
      <family val="1"/>
      <charset val="204"/>
    </font>
    <font>
      <b/>
      <sz val="12"/>
      <name val="Times New Roman"/>
      <family val="1"/>
      <charset val="204"/>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right style="medium">
        <color auto="1"/>
      </right>
      <top/>
      <bottom/>
      <diagonal/>
    </border>
    <border>
      <left/>
      <right style="thin">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bottom style="thin">
        <color auto="1"/>
      </bottom>
      <diagonal/>
    </border>
    <border>
      <left style="medium">
        <color auto="1"/>
      </left>
      <right style="thin">
        <color auto="1"/>
      </right>
      <top/>
      <bottom style="thin">
        <color auto="1"/>
      </bottom>
      <diagonal/>
    </border>
    <border>
      <left/>
      <right style="mediumDashDot">
        <color auto="1"/>
      </right>
      <top/>
      <bottom style="mediumDashDot">
        <color auto="1"/>
      </bottom>
      <diagonal/>
    </border>
    <border>
      <left/>
      <right/>
      <top/>
      <bottom style="mediumDashDot">
        <color auto="1"/>
      </bottom>
      <diagonal/>
    </border>
    <border>
      <left style="mediumDashDot">
        <color auto="1"/>
      </left>
      <right/>
      <top/>
      <bottom style="mediumDashDot">
        <color auto="1"/>
      </bottom>
      <diagonal/>
    </border>
    <border>
      <left/>
      <right style="mediumDashDot">
        <color auto="1"/>
      </right>
      <top/>
      <bottom/>
      <diagonal/>
    </border>
    <border>
      <left style="mediumDashDot">
        <color auto="1"/>
      </left>
      <right/>
      <top/>
      <bottom/>
      <diagonal/>
    </border>
    <border>
      <left/>
      <right style="mediumDashDot">
        <color auto="1"/>
      </right>
      <top style="mediumDashDot">
        <color auto="1"/>
      </top>
      <bottom/>
      <diagonal/>
    </border>
    <border>
      <left/>
      <right/>
      <top style="mediumDashDot">
        <color auto="1"/>
      </top>
      <bottom/>
      <diagonal/>
    </border>
    <border>
      <left style="mediumDashDot">
        <color auto="1"/>
      </left>
      <right/>
      <top style="mediumDashDot">
        <color auto="1"/>
      </top>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top style="thin">
        <color auto="1"/>
      </top>
      <bottom/>
      <diagonal/>
    </border>
    <border>
      <left style="medium">
        <color auto="1"/>
      </left>
      <right/>
      <top/>
      <bottom/>
      <diagonal/>
    </border>
    <border>
      <left style="medium">
        <color indexed="64"/>
      </left>
      <right style="thin">
        <color auto="1"/>
      </right>
      <top style="thin">
        <color auto="1"/>
      </top>
      <bottom style="medium">
        <color indexed="64"/>
      </bottom>
      <diagonal/>
    </border>
    <border>
      <left/>
      <right style="thin">
        <color indexed="64"/>
      </right>
      <top/>
      <bottom/>
      <diagonal/>
    </border>
    <border>
      <left/>
      <right style="thin">
        <color auto="1"/>
      </right>
      <top style="thin">
        <color auto="1"/>
      </top>
      <bottom/>
      <diagonal/>
    </border>
    <border>
      <left style="thin">
        <color auto="1"/>
      </left>
      <right/>
      <top/>
      <bottom/>
      <diagonal/>
    </border>
  </borders>
  <cellStyleXfs count="6">
    <xf numFmtId="0" fontId="0" fillId="0" borderId="0"/>
    <xf numFmtId="0" fontId="3" fillId="0" borderId="0"/>
    <xf numFmtId="0" fontId="12" fillId="0" borderId="0"/>
    <xf numFmtId="0" fontId="2" fillId="0" borderId="0"/>
    <xf numFmtId="0" fontId="12" fillId="0" borderId="0"/>
    <xf numFmtId="43" fontId="39" fillId="0" borderId="0" applyFont="0" applyFill="0" applyBorder="0" applyAlignment="0" applyProtection="0"/>
  </cellStyleXfs>
  <cellXfs count="391">
    <xf numFmtId="0" fontId="0" fillId="0" borderId="0" xfId="0"/>
    <xf numFmtId="0" fontId="9" fillId="0" borderId="0" xfId="3" applyFont="1"/>
    <xf numFmtId="0" fontId="2" fillId="0" borderId="0" xfId="3" applyFont="1"/>
    <xf numFmtId="0" fontId="7" fillId="0" borderId="0" xfId="3" applyFont="1"/>
    <xf numFmtId="0" fontId="13" fillId="0" borderId="0" xfId="3" applyFont="1" applyFill="1"/>
    <xf numFmtId="0" fontId="6" fillId="0" borderId="0" xfId="3" applyFont="1" applyAlignment="1">
      <alignment vertical="center"/>
    </xf>
    <xf numFmtId="0" fontId="2" fillId="2" borderId="0" xfId="3" applyFont="1" applyFill="1"/>
    <xf numFmtId="0" fontId="14" fillId="0" borderId="0" xfId="0" applyFont="1"/>
    <xf numFmtId="0" fontId="11" fillId="2" borderId="0" xfId="3" applyFont="1" applyFill="1"/>
    <xf numFmtId="0" fontId="9" fillId="2" borderId="0" xfId="3" applyFont="1" applyFill="1"/>
    <xf numFmtId="0" fontId="9" fillId="2" borderId="0" xfId="3" applyFont="1" applyFill="1" applyAlignment="1">
      <alignment horizontal="center"/>
    </xf>
    <xf numFmtId="0" fontId="2" fillId="0" borderId="0" xfId="3" applyFont="1" applyBorder="1"/>
    <xf numFmtId="0" fontId="2" fillId="2" borderId="0" xfId="3" applyFont="1" applyFill="1" applyBorder="1"/>
    <xf numFmtId="0" fontId="0" fillId="2" borderId="0" xfId="0" applyFill="1"/>
    <xf numFmtId="0" fontId="4" fillId="2" borderId="0" xfId="0" applyFont="1" applyFill="1" applyAlignment="1">
      <alignment horizontal="center"/>
    </xf>
    <xf numFmtId="0" fontId="4" fillId="2" borderId="0" xfId="0" applyFont="1" applyFill="1"/>
    <xf numFmtId="0" fontId="5" fillId="2" borderId="0" xfId="0" applyFont="1" applyFill="1" applyAlignment="1">
      <alignment horizontal="left"/>
    </xf>
    <xf numFmtId="0" fontId="4" fillId="2" borderId="13" xfId="0" applyFont="1" applyFill="1" applyBorder="1" applyAlignment="1"/>
    <xf numFmtId="0" fontId="5" fillId="2" borderId="13" xfId="0" applyFont="1" applyFill="1" applyBorder="1" applyAlignment="1"/>
    <xf numFmtId="0" fontId="9" fillId="2" borderId="0" xfId="3" applyFont="1" applyFill="1" applyBorder="1" applyAlignment="1">
      <alignment horizontal="left"/>
    </xf>
    <xf numFmtId="0" fontId="5" fillId="2" borderId="14" xfId="0" applyFont="1" applyFill="1" applyBorder="1" applyAlignment="1">
      <alignment horizontal="center"/>
    </xf>
    <xf numFmtId="0" fontId="20" fillId="2" borderId="0" xfId="0" applyFont="1" applyFill="1" applyAlignment="1">
      <alignment wrapText="1"/>
    </xf>
    <xf numFmtId="0" fontId="9" fillId="0" borderId="0" xfId="0" applyFont="1"/>
    <xf numFmtId="0" fontId="9" fillId="2" borderId="0" xfId="0" applyFont="1" applyFill="1"/>
    <xf numFmtId="0" fontId="10" fillId="2" borderId="0" xfId="0" applyFont="1" applyFill="1"/>
    <xf numFmtId="0" fontId="9" fillId="2" borderId="0" xfId="0" applyFont="1" applyFill="1" applyAlignment="1">
      <alignment horizontal="center"/>
    </xf>
    <xf numFmtId="0" fontId="5" fillId="2" borderId="27" xfId="0" applyFont="1" applyFill="1" applyBorder="1" applyAlignment="1">
      <alignment horizontal="left"/>
    </xf>
    <xf numFmtId="0" fontId="5" fillId="2" borderId="28" xfId="0" applyFont="1" applyFill="1" applyBorder="1" applyAlignment="1">
      <alignment horizontal="left"/>
    </xf>
    <xf numFmtId="0" fontId="9" fillId="2" borderId="29" xfId="0" applyFont="1" applyFill="1" applyBorder="1" applyAlignment="1">
      <alignment horizontal="left"/>
    </xf>
    <xf numFmtId="0" fontId="9" fillId="2" borderId="30" xfId="0" applyFont="1" applyFill="1" applyBorder="1"/>
    <xf numFmtId="0" fontId="9" fillId="2" borderId="0" xfId="0" applyFont="1" applyFill="1" applyBorder="1"/>
    <xf numFmtId="0" fontId="9" fillId="2" borderId="0" xfId="0" applyFont="1" applyFill="1" applyBorder="1" applyAlignment="1">
      <alignment horizontal="center"/>
    </xf>
    <xf numFmtId="0" fontId="9" fillId="2" borderId="31" xfId="0" applyFont="1" applyFill="1" applyBorder="1"/>
    <xf numFmtId="0" fontId="11" fillId="2" borderId="0" xfId="0" applyFont="1" applyFill="1"/>
    <xf numFmtId="0" fontId="11" fillId="2" borderId="0" xfId="0" applyFont="1" applyFill="1" applyAlignment="1">
      <alignment horizontal="center"/>
    </xf>
    <xf numFmtId="0" fontId="22" fillId="2" borderId="0" xfId="2" applyFont="1" applyFill="1"/>
    <xf numFmtId="0" fontId="22" fillId="2" borderId="0" xfId="2" applyFont="1" applyFill="1" applyAlignment="1">
      <alignment horizontal="center" vertical="top"/>
    </xf>
    <xf numFmtId="0" fontId="22" fillId="2" borderId="0" xfId="2" applyFont="1" applyFill="1" applyBorder="1" applyAlignment="1">
      <alignment horizontal="center" vertical="top"/>
    </xf>
    <xf numFmtId="0" fontId="22" fillId="2" borderId="0" xfId="2" applyFont="1" applyFill="1" applyBorder="1"/>
    <xf numFmtId="0" fontId="22" fillId="2" borderId="0" xfId="2" applyFont="1" applyFill="1" applyBorder="1" applyAlignment="1">
      <alignment horizontal="center"/>
    </xf>
    <xf numFmtId="0" fontId="5" fillId="2" borderId="0" xfId="2" applyFont="1" applyFill="1"/>
    <xf numFmtId="0" fontId="23" fillId="2" borderId="0" xfId="2" applyFont="1" applyFill="1"/>
    <xf numFmtId="0" fontId="24" fillId="2" borderId="0" xfId="2" applyFont="1" applyFill="1"/>
    <xf numFmtId="0" fontId="22" fillId="2" borderId="0" xfId="2" applyFont="1" applyFill="1" applyAlignment="1">
      <alignment vertical="top"/>
    </xf>
    <xf numFmtId="49" fontId="4" fillId="2" borderId="0" xfId="0" applyNumberFormat="1" applyFont="1" applyFill="1" applyBorder="1"/>
    <xf numFmtId="49" fontId="4" fillId="2" borderId="0" xfId="0" applyNumberFormat="1" applyFont="1" applyFill="1" applyBorder="1" applyAlignment="1">
      <alignment horizontal="center" vertical="center"/>
    </xf>
    <xf numFmtId="49" fontId="5" fillId="2" borderId="0" xfId="0" applyNumberFormat="1" applyFont="1" applyFill="1" applyBorder="1" applyAlignment="1">
      <alignment horizontal="left" vertical="center" wrapText="1"/>
    </xf>
    <xf numFmtId="0" fontId="4" fillId="2" borderId="0" xfId="0" applyFont="1" applyFill="1" applyBorder="1"/>
    <xf numFmtId="49" fontId="4" fillId="2" borderId="24" xfId="0" applyNumberFormat="1" applyFont="1" applyFill="1" applyBorder="1"/>
    <xf numFmtId="49" fontId="4" fillId="2" borderId="24" xfId="0" applyNumberFormat="1" applyFont="1" applyFill="1" applyBorder="1" applyAlignment="1">
      <alignment horizontal="center" vertical="center"/>
    </xf>
    <xf numFmtId="49" fontId="4" fillId="2" borderId="3" xfId="0" applyNumberFormat="1" applyFont="1" applyFill="1" applyBorder="1"/>
    <xf numFmtId="49" fontId="4" fillId="2" borderId="4" xfId="0" applyNumberFormat="1" applyFont="1" applyFill="1" applyBorder="1" applyAlignment="1">
      <alignment horizontal="center"/>
    </xf>
    <xf numFmtId="49" fontId="4" fillId="2" borderId="3" xfId="0" applyNumberFormat="1" applyFont="1" applyFill="1" applyBorder="1" applyAlignment="1">
      <alignment horizontal="center" vertical="center"/>
    </xf>
    <xf numFmtId="49" fontId="4" fillId="2" borderId="19" xfId="0" applyNumberFormat="1" applyFont="1" applyFill="1" applyBorder="1" applyAlignment="1">
      <alignment horizontal="center"/>
    </xf>
    <xf numFmtId="49" fontId="4" fillId="2" borderId="1" xfId="0" applyNumberFormat="1" applyFont="1" applyFill="1" applyBorder="1"/>
    <xf numFmtId="49" fontId="4" fillId="2" borderId="20" xfId="0" applyNumberFormat="1" applyFont="1" applyFill="1" applyBorder="1" applyAlignment="1">
      <alignment horizontal="center"/>
    </xf>
    <xf numFmtId="49" fontId="4" fillId="2" borderId="4" xfId="0" applyNumberFormat="1" applyFont="1" applyFill="1" applyBorder="1"/>
    <xf numFmtId="49" fontId="4" fillId="2" borderId="15" xfId="0" applyNumberFormat="1" applyFont="1" applyFill="1" applyBorder="1" applyAlignment="1">
      <alignment horizontal="center"/>
    </xf>
    <xf numFmtId="0" fontId="25" fillId="2" borderId="0" xfId="0" applyFont="1" applyFill="1"/>
    <xf numFmtId="49" fontId="4" fillId="2" borderId="23" xfId="0" applyNumberFormat="1" applyFont="1" applyFill="1" applyBorder="1" applyAlignment="1">
      <alignment horizontal="center"/>
    </xf>
    <xf numFmtId="49" fontId="25" fillId="2" borderId="1" xfId="0" applyNumberFormat="1" applyFont="1" applyFill="1" applyBorder="1"/>
    <xf numFmtId="49" fontId="5" fillId="2" borderId="20" xfId="0" applyNumberFormat="1" applyFont="1" applyFill="1" applyBorder="1" applyAlignment="1">
      <alignment horizontal="center"/>
    </xf>
    <xf numFmtId="0" fontId="5" fillId="2" borderId="0" xfId="0" applyFont="1" applyFill="1"/>
    <xf numFmtId="49" fontId="5" fillId="2" borderId="4" xfId="0" applyNumberFormat="1" applyFont="1" applyFill="1" applyBorder="1"/>
    <xf numFmtId="49" fontId="5" fillId="2" borderId="1" xfId="0" applyNumberFormat="1" applyFont="1" applyFill="1" applyBorder="1"/>
    <xf numFmtId="49" fontId="5" fillId="2" borderId="4" xfId="0" applyNumberFormat="1" applyFont="1" applyFill="1" applyBorder="1" applyAlignment="1">
      <alignment horizontal="center"/>
    </xf>
    <xf numFmtId="49" fontId="5" fillId="2" borderId="19" xfId="0" applyNumberFormat="1" applyFont="1" applyFill="1" applyBorder="1" applyAlignment="1">
      <alignment horizontal="center"/>
    </xf>
    <xf numFmtId="0" fontId="27" fillId="0" borderId="0" xfId="0" applyFont="1"/>
    <xf numFmtId="0" fontId="27" fillId="2" borderId="0" xfId="0" applyFont="1" applyFill="1"/>
    <xf numFmtId="49" fontId="27" fillId="2" borderId="1" xfId="0" applyNumberFormat="1" applyFont="1" applyFill="1" applyBorder="1"/>
    <xf numFmtId="49" fontId="4" fillId="2" borderId="1" xfId="0" applyNumberFormat="1" applyFont="1" applyFill="1" applyBorder="1" applyAlignment="1">
      <alignment horizontal="center"/>
    </xf>
    <xf numFmtId="49" fontId="27" fillId="2" borderId="15" xfId="0" applyNumberFormat="1" applyFont="1" applyFill="1" applyBorder="1"/>
    <xf numFmtId="49" fontId="27" fillId="2" borderId="15" xfId="0" applyNumberFormat="1" applyFont="1" applyFill="1" applyBorder="1" applyAlignment="1">
      <alignment horizontal="center"/>
    </xf>
    <xf numFmtId="49" fontId="27" fillId="2" borderId="18" xfId="0" applyNumberFormat="1" applyFont="1" applyFill="1" applyBorder="1" applyAlignment="1">
      <alignment horizontal="center"/>
    </xf>
    <xf numFmtId="0" fontId="4" fillId="0" borderId="0" xfId="0" applyFont="1"/>
    <xf numFmtId="0" fontId="16" fillId="2" borderId="0" xfId="0" applyFont="1" applyFill="1" applyAlignment="1">
      <alignment horizontal="center"/>
    </xf>
    <xf numFmtId="0" fontId="18" fillId="2" borderId="0" xfId="3" applyFont="1" applyFill="1" applyBorder="1" applyAlignment="1">
      <alignment horizontal="center" wrapText="1"/>
    </xf>
    <xf numFmtId="0" fontId="17" fillId="2" borderId="0" xfId="3" applyFont="1" applyFill="1" applyBorder="1" applyAlignment="1">
      <alignment horizontal="center" wrapText="1"/>
    </xf>
    <xf numFmtId="0" fontId="17" fillId="2" borderId="0" xfId="3" applyFont="1" applyFill="1" applyBorder="1" applyAlignment="1">
      <alignment vertical="center" wrapText="1"/>
    </xf>
    <xf numFmtId="0" fontId="17" fillId="2" borderId="0" xfId="3" applyFont="1" applyFill="1" applyBorder="1" applyAlignment="1">
      <alignment horizontal="center" vertical="center" wrapText="1"/>
    </xf>
    <xf numFmtId="0" fontId="32" fillId="0" borderId="0" xfId="3" applyFont="1"/>
    <xf numFmtId="0" fontId="1" fillId="0" borderId="0" xfId="3" applyFont="1"/>
    <xf numFmtId="0" fontId="1" fillId="2" borderId="0" xfId="3" applyFont="1" applyFill="1"/>
    <xf numFmtId="0" fontId="4" fillId="2" borderId="3" xfId="0" applyFont="1" applyFill="1" applyBorder="1" applyAlignment="1">
      <alignment horizontal="center" vertical="center"/>
    </xf>
    <xf numFmtId="164" fontId="11" fillId="2" borderId="0" xfId="4" applyNumberFormat="1" applyFont="1" applyFill="1" applyBorder="1" applyAlignment="1">
      <alignment horizontal="right" vertical="center" wrapText="1" indent="1"/>
    </xf>
    <xf numFmtId="0" fontId="11" fillId="2" borderId="0" xfId="0" applyFont="1" applyFill="1" applyBorder="1" applyAlignment="1">
      <alignment horizontal="left"/>
    </xf>
    <xf numFmtId="0" fontId="11" fillId="2" borderId="0" xfId="0" applyFont="1" applyFill="1" applyBorder="1" applyAlignment="1">
      <alignment horizontal="right" wrapText="1" indent="1"/>
    </xf>
    <xf numFmtId="0" fontId="41" fillId="2" borderId="3" xfId="3" applyFont="1" applyFill="1" applyBorder="1" applyAlignment="1">
      <alignment horizontal="center" vertical="center" wrapText="1"/>
    </xf>
    <xf numFmtId="0" fontId="40" fillId="2" borderId="3" xfId="3" applyFont="1" applyFill="1" applyBorder="1" applyAlignment="1">
      <alignment horizontal="center" vertical="center" wrapText="1"/>
    </xf>
    <xf numFmtId="49" fontId="41" fillId="2" borderId="18" xfId="3" applyNumberFormat="1" applyFont="1" applyFill="1" applyBorder="1" applyAlignment="1">
      <alignment horizontal="center" wrapText="1"/>
    </xf>
    <xf numFmtId="0" fontId="40" fillId="2" borderId="15" xfId="3" applyFont="1" applyFill="1" applyBorder="1" applyAlignment="1">
      <alignment horizontal="center" wrapText="1"/>
    </xf>
    <xf numFmtId="0" fontId="40" fillId="2" borderId="15" xfId="3" applyFont="1" applyFill="1" applyBorder="1" applyAlignment="1">
      <alignment horizontal="center" vertical="center" wrapText="1"/>
    </xf>
    <xf numFmtId="49" fontId="41" fillId="2" borderId="19" xfId="3" applyNumberFormat="1" applyFont="1" applyFill="1" applyBorder="1" applyAlignment="1">
      <alignment horizontal="center" wrapText="1"/>
    </xf>
    <xf numFmtId="0" fontId="40" fillId="2" borderId="1" xfId="3" applyFont="1" applyFill="1" applyBorder="1" applyAlignment="1">
      <alignment horizontal="center" wrapText="1"/>
    </xf>
    <xf numFmtId="0" fontId="40" fillId="2" borderId="1" xfId="3" applyFont="1" applyFill="1" applyBorder="1" applyAlignment="1">
      <alignment vertical="center" wrapText="1"/>
    </xf>
    <xf numFmtId="0" fontId="40" fillId="2" borderId="4" xfId="3" applyFont="1" applyFill="1" applyBorder="1" applyAlignment="1">
      <alignment horizontal="center" wrapText="1"/>
    </xf>
    <xf numFmtId="0" fontId="40" fillId="2" borderId="4" xfId="3" applyFont="1" applyFill="1" applyBorder="1" applyAlignment="1">
      <alignment vertical="center" wrapText="1"/>
    </xf>
    <xf numFmtId="0" fontId="41" fillId="2" borderId="19" xfId="3" applyFont="1" applyFill="1" applyBorder="1" applyAlignment="1">
      <alignment horizontal="center" wrapText="1"/>
    </xf>
    <xf numFmtId="0" fontId="41" fillId="2" borderId="20" xfId="3" applyFont="1" applyFill="1" applyBorder="1" applyAlignment="1">
      <alignment horizontal="center" wrapText="1"/>
    </xf>
    <xf numFmtId="0" fontId="40" fillId="2" borderId="2" xfId="3" applyFont="1" applyFill="1" applyBorder="1" applyAlignment="1">
      <alignment horizontal="center" wrapText="1"/>
    </xf>
    <xf numFmtId="0" fontId="40" fillId="0" borderId="4" xfId="3" applyFont="1" applyBorder="1" applyAlignment="1">
      <alignment horizontal="center" wrapText="1"/>
    </xf>
    <xf numFmtId="0" fontId="40" fillId="0" borderId="4" xfId="3" applyFont="1" applyBorder="1" applyAlignment="1">
      <alignment vertical="center" wrapText="1"/>
    </xf>
    <xf numFmtId="0" fontId="40" fillId="0" borderId="4" xfId="3" applyFont="1" applyBorder="1" applyAlignment="1">
      <alignment horizontal="center" vertical="center" wrapText="1"/>
    </xf>
    <xf numFmtId="0" fontId="41" fillId="0" borderId="19" xfId="3" applyFont="1" applyFill="1" applyBorder="1" applyAlignment="1">
      <alignment horizontal="center" wrapText="1"/>
    </xf>
    <xf numFmtId="0" fontId="40" fillId="0" borderId="1" xfId="3" applyFont="1" applyFill="1" applyBorder="1" applyAlignment="1">
      <alignment horizontal="center" wrapText="1"/>
    </xf>
    <xf numFmtId="0" fontId="40" fillId="0" borderId="1" xfId="3" applyFont="1" applyBorder="1" applyAlignment="1">
      <alignment vertical="center" wrapText="1"/>
    </xf>
    <xf numFmtId="0" fontId="40" fillId="0" borderId="1" xfId="3" applyFont="1" applyBorder="1" applyAlignment="1">
      <alignment horizontal="center" vertical="center" wrapText="1"/>
    </xf>
    <xf numFmtId="0" fontId="40" fillId="0" borderId="1" xfId="3" applyFont="1" applyBorder="1" applyAlignment="1">
      <alignment horizontal="center" wrapText="1"/>
    </xf>
    <xf numFmtId="0" fontId="41" fillId="2" borderId="39" xfId="3" applyFont="1" applyFill="1" applyBorder="1" applyAlignment="1">
      <alignment horizontal="center" wrapText="1"/>
    </xf>
    <xf numFmtId="0" fontId="40" fillId="2" borderId="3" xfId="3" applyFont="1" applyFill="1" applyBorder="1" applyAlignment="1">
      <alignment horizontal="center" wrapText="1"/>
    </xf>
    <xf numFmtId="0" fontId="41" fillId="2" borderId="21" xfId="3" applyFont="1" applyFill="1" applyBorder="1" applyAlignment="1">
      <alignment horizontal="center" wrapText="1"/>
    </xf>
    <xf numFmtId="0" fontId="40" fillId="2" borderId="9" xfId="3" applyFont="1" applyFill="1" applyBorder="1" applyAlignment="1">
      <alignment horizontal="center" wrapText="1"/>
    </xf>
    <xf numFmtId="0" fontId="41" fillId="2" borderId="26" xfId="3" applyFont="1" applyFill="1" applyBorder="1" applyAlignment="1">
      <alignment horizontal="center" wrapText="1"/>
    </xf>
    <xf numFmtId="0" fontId="40" fillId="2" borderId="11" xfId="3" applyFont="1" applyFill="1" applyBorder="1" applyAlignment="1">
      <alignment horizontal="center" wrapText="1"/>
    </xf>
    <xf numFmtId="0" fontId="41" fillId="0" borderId="1" xfId="3" applyFont="1" applyFill="1" applyBorder="1" applyAlignment="1">
      <alignment horizontal="center" wrapText="1"/>
    </xf>
    <xf numFmtId="0" fontId="41" fillId="0" borderId="1" xfId="3" applyFont="1" applyBorder="1" applyAlignment="1">
      <alignment horizontal="center" wrapText="1"/>
    </xf>
    <xf numFmtId="0" fontId="41" fillId="2" borderId="4" xfId="3" applyFont="1" applyFill="1" applyBorder="1" applyAlignment="1">
      <alignment horizontal="center" wrapText="1"/>
    </xf>
    <xf numFmtId="0" fontId="41" fillId="2" borderId="1" xfId="3" applyFont="1" applyFill="1" applyBorder="1" applyAlignment="1">
      <alignment horizontal="center" wrapText="1"/>
    </xf>
    <xf numFmtId="0" fontId="41" fillId="2" borderId="23" xfId="3" applyFont="1" applyFill="1" applyBorder="1" applyAlignment="1">
      <alignment horizontal="center" wrapText="1"/>
    </xf>
    <xf numFmtId="0" fontId="11" fillId="2" borderId="0" xfId="0" applyFont="1" applyFill="1" applyAlignment="1">
      <alignment horizontal="left"/>
    </xf>
    <xf numFmtId="49" fontId="11" fillId="2" borderId="0" xfId="0" applyNumberFormat="1" applyFont="1" applyFill="1" applyAlignment="1">
      <alignment vertical="center"/>
    </xf>
    <xf numFmtId="0" fontId="11" fillId="2" borderId="0" xfId="0" applyFont="1" applyFill="1" applyAlignment="1"/>
    <xf numFmtId="0" fontId="9" fillId="2" borderId="0" xfId="0" applyFont="1" applyFill="1" applyAlignment="1">
      <alignment vertical="center" wrapText="1"/>
    </xf>
    <xf numFmtId="0" fontId="5" fillId="2" borderId="0" xfId="0" applyFont="1" applyFill="1" applyAlignment="1">
      <alignment horizontal="left"/>
    </xf>
    <xf numFmtId="0" fontId="22" fillId="2" borderId="0" xfId="2" applyFont="1" applyFill="1" applyBorder="1" applyAlignment="1">
      <alignment horizontal="left" vertical="top"/>
    </xf>
    <xf numFmtId="0" fontId="22" fillId="2" borderId="0" xfId="2" applyFont="1" applyFill="1" applyBorder="1" applyAlignment="1">
      <alignment horizontal="left"/>
    </xf>
    <xf numFmtId="0" fontId="22" fillId="2" borderId="0" xfId="2" applyFont="1" applyFill="1" applyAlignment="1">
      <alignment horizontal="center"/>
    </xf>
    <xf numFmtId="0" fontId="37" fillId="0" borderId="0" xfId="0" applyFont="1"/>
    <xf numFmtId="49" fontId="37" fillId="2" borderId="3" xfId="0" applyNumberFormat="1" applyFont="1" applyFill="1" applyBorder="1" applyAlignment="1">
      <alignment horizontal="center" vertical="center"/>
    </xf>
    <xf numFmtId="0" fontId="37" fillId="2" borderId="0" xfId="0" applyFont="1" applyFill="1"/>
    <xf numFmtId="49" fontId="4" fillId="2" borderId="40" xfId="0" applyNumberFormat="1" applyFont="1" applyFill="1" applyBorder="1" applyAlignment="1">
      <alignment horizontal="center"/>
    </xf>
    <xf numFmtId="49" fontId="4" fillId="2" borderId="2" xfId="0" applyNumberFormat="1" applyFont="1" applyFill="1" applyBorder="1" applyAlignment="1">
      <alignment horizontal="center"/>
    </xf>
    <xf numFmtId="49" fontId="4" fillId="2" borderId="24" xfId="0" applyNumberFormat="1" applyFont="1" applyFill="1" applyBorder="1" applyAlignment="1">
      <alignment horizontal="center"/>
    </xf>
    <xf numFmtId="49" fontId="11" fillId="2" borderId="9" xfId="0" applyNumberFormat="1" applyFont="1" applyFill="1" applyBorder="1" applyAlignment="1">
      <alignment horizontal="center" vertical="center" wrapText="1"/>
    </xf>
    <xf numFmtId="0" fontId="11" fillId="0" borderId="0" xfId="0" applyFont="1" applyFill="1" applyAlignment="1">
      <alignment horizontal="left" vertical="center"/>
    </xf>
    <xf numFmtId="0" fontId="22" fillId="2" borderId="0" xfId="2" applyFont="1" applyFill="1" applyBorder="1" applyAlignment="1">
      <alignment horizontal="center"/>
    </xf>
    <xf numFmtId="0" fontId="22" fillId="2" borderId="0" xfId="2" applyFont="1" applyFill="1" applyBorder="1" applyAlignment="1">
      <alignment horizontal="center" vertical="top"/>
    </xf>
    <xf numFmtId="0" fontId="9" fillId="3" borderId="0" xfId="0" applyFont="1" applyFill="1"/>
    <xf numFmtId="0" fontId="10" fillId="3" borderId="0" xfId="0" applyFont="1" applyFill="1"/>
    <xf numFmtId="0" fontId="40" fillId="2" borderId="4" xfId="3" applyFont="1" applyFill="1" applyBorder="1" applyAlignment="1">
      <alignment horizontal="center" vertical="center" wrapText="1"/>
    </xf>
    <xf numFmtId="0" fontId="40" fillId="2" borderId="24" xfId="3" applyFont="1" applyFill="1" applyBorder="1" applyAlignment="1">
      <alignment horizontal="center" wrapText="1"/>
    </xf>
    <xf numFmtId="0" fontId="40" fillId="2" borderId="24" xfId="3" applyFont="1" applyFill="1" applyBorder="1" applyAlignment="1">
      <alignment vertical="center" wrapText="1"/>
    </xf>
    <xf numFmtId="0" fontId="40" fillId="2" borderId="24" xfId="3" applyFont="1" applyFill="1" applyBorder="1" applyAlignment="1">
      <alignment horizontal="center" vertical="center" wrapText="1"/>
    </xf>
    <xf numFmtId="0" fontId="41" fillId="2" borderId="41" xfId="3" applyFont="1" applyFill="1" applyBorder="1" applyAlignment="1">
      <alignment horizontal="center" wrapText="1"/>
    </xf>
    <xf numFmtId="0" fontId="40" fillId="2" borderId="36" xfId="3" applyFont="1" applyFill="1" applyBorder="1" applyAlignment="1">
      <alignment horizontal="center" wrapText="1"/>
    </xf>
    <xf numFmtId="0" fontId="41" fillId="2" borderId="24" xfId="3" applyFont="1" applyFill="1" applyBorder="1" applyAlignment="1">
      <alignment horizontal="center" wrapText="1"/>
    </xf>
    <xf numFmtId="49" fontId="4" fillId="2" borderId="2" xfId="0" applyNumberFormat="1" applyFont="1" applyFill="1" applyBorder="1" applyAlignment="1">
      <alignment horizontal="center" vertical="center"/>
    </xf>
    <xf numFmtId="49" fontId="4" fillId="2" borderId="2" xfId="0" applyNumberFormat="1" applyFont="1" applyFill="1" applyBorder="1"/>
    <xf numFmtId="0" fontId="40" fillId="2" borderId="8" xfId="3" applyFont="1" applyFill="1" applyBorder="1" applyAlignment="1">
      <alignment horizontal="center" vertical="center" wrapText="1"/>
    </xf>
    <xf numFmtId="0" fontId="18" fillId="2" borderId="0" xfId="3" applyFont="1" applyFill="1" applyBorder="1" applyAlignment="1">
      <alignment horizontal="left" wrapText="1" indent="3"/>
    </xf>
    <xf numFmtId="0" fontId="41" fillId="2" borderId="1" xfId="3" applyFont="1" applyFill="1" applyBorder="1" applyAlignment="1">
      <alignment horizontal="center" vertical="center" wrapText="1"/>
    </xf>
    <xf numFmtId="0" fontId="40" fillId="2" borderId="1" xfId="3" applyFont="1" applyFill="1" applyBorder="1" applyAlignment="1">
      <alignment horizontal="center" vertical="center" wrapText="1"/>
    </xf>
    <xf numFmtId="0" fontId="9" fillId="2" borderId="0" xfId="3" applyFont="1" applyFill="1" applyAlignment="1">
      <alignment horizontal="left"/>
    </xf>
    <xf numFmtId="49" fontId="5" fillId="2" borderId="8" xfId="0" applyNumberFormat="1" applyFont="1" applyFill="1" applyBorder="1" applyAlignment="1">
      <alignment horizontal="left" vertical="top" wrapText="1" indent="8"/>
    </xf>
    <xf numFmtId="49" fontId="5" fillId="2" borderId="7" xfId="0" applyNumberFormat="1" applyFont="1" applyFill="1" applyBorder="1" applyAlignment="1">
      <alignment horizontal="left" vertical="top" wrapText="1" indent="8"/>
    </xf>
    <xf numFmtId="49" fontId="11" fillId="2" borderId="1" xfId="0" applyNumberFormat="1" applyFont="1" applyFill="1" applyBorder="1" applyAlignment="1">
      <alignment horizontal="center" vertical="center" wrapText="1"/>
    </xf>
    <xf numFmtId="49" fontId="37" fillId="2" borderId="1" xfId="0" applyNumberFormat="1" applyFont="1" applyFill="1" applyBorder="1" applyAlignment="1">
      <alignment horizontal="center" vertical="center"/>
    </xf>
    <xf numFmtId="0" fontId="37" fillId="0" borderId="42" xfId="0" applyFont="1" applyBorder="1" applyAlignment="1">
      <alignment horizontal="center"/>
    </xf>
    <xf numFmtId="49" fontId="27" fillId="2" borderId="1" xfId="0" applyNumberFormat="1" applyFont="1" applyFill="1" applyBorder="1" applyAlignment="1">
      <alignment horizontal="center"/>
    </xf>
    <xf numFmtId="49" fontId="5" fillId="2" borderId="1" xfId="0" applyNumberFormat="1" applyFont="1" applyFill="1" applyBorder="1" applyAlignment="1">
      <alignment horizontal="center"/>
    </xf>
    <xf numFmtId="49" fontId="4" fillId="2" borderId="1"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26" fillId="2" borderId="1"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xf>
    <xf numFmtId="49" fontId="4" fillId="2" borderId="3" xfId="0" applyNumberFormat="1" applyFont="1" applyFill="1" applyBorder="1" applyAlignment="1">
      <alignment horizontal="center"/>
    </xf>
    <xf numFmtId="49" fontId="4" fillId="2" borderId="21" xfId="0" applyNumberFormat="1" applyFont="1" applyFill="1" applyBorder="1" applyAlignment="1">
      <alignment horizontal="center"/>
    </xf>
    <xf numFmtId="0" fontId="41" fillId="2" borderId="8" xfId="3" applyFont="1" applyFill="1" applyBorder="1" applyAlignment="1">
      <alignment horizontal="left" wrapText="1"/>
    </xf>
    <xf numFmtId="0" fontId="40" fillId="2" borderId="8" xfId="3" applyFont="1" applyFill="1" applyBorder="1" applyAlignment="1">
      <alignment horizontal="left" wrapText="1"/>
    </xf>
    <xf numFmtId="0" fontId="41" fillId="2" borderId="8" xfId="3" applyFont="1" applyFill="1" applyBorder="1" applyAlignment="1">
      <alignment horizontal="left" wrapText="1" indent="1"/>
    </xf>
    <xf numFmtId="0" fontId="41" fillId="0" borderId="8" xfId="3" applyFont="1" applyFill="1" applyBorder="1" applyAlignment="1">
      <alignment horizontal="left" wrapText="1" indent="3"/>
    </xf>
    <xf numFmtId="0" fontId="40" fillId="2" borderId="2" xfId="3" applyFont="1" applyFill="1" applyBorder="1" applyAlignment="1">
      <alignment horizontal="center" vertical="center" wrapText="1"/>
    </xf>
    <xf numFmtId="0" fontId="41" fillId="2" borderId="8" xfId="3" applyFont="1" applyFill="1" applyBorder="1" applyAlignment="1">
      <alignment horizontal="left" wrapText="1" indent="3"/>
    </xf>
    <xf numFmtId="0" fontId="41" fillId="2" borderId="8" xfId="3" applyFont="1" applyFill="1" applyBorder="1" applyAlignment="1">
      <alignment horizontal="left" vertical="center" wrapText="1" indent="3"/>
    </xf>
    <xf numFmtId="0" fontId="41" fillId="2" borderId="8" xfId="3" applyFont="1" applyFill="1" applyBorder="1" applyAlignment="1">
      <alignment horizontal="left" vertical="top" wrapText="1" indent="3"/>
    </xf>
    <xf numFmtId="0" fontId="41" fillId="2" borderId="8" xfId="3" applyFont="1" applyFill="1" applyBorder="1" applyAlignment="1">
      <alignment horizontal="left" vertical="top" wrapText="1" indent="5"/>
    </xf>
    <xf numFmtId="0" fontId="41" fillId="2" borderId="8" xfId="3" applyFont="1" applyFill="1" applyBorder="1" applyAlignment="1">
      <alignment horizontal="left" wrapText="1" indent="5"/>
    </xf>
    <xf numFmtId="0" fontId="41" fillId="2" borderId="25" xfId="3" applyFont="1" applyFill="1" applyBorder="1" applyAlignment="1">
      <alignment horizontal="left" wrapText="1" indent="3"/>
    </xf>
    <xf numFmtId="0" fontId="40" fillId="2" borderId="8" xfId="3" applyFont="1" applyFill="1" applyBorder="1" applyAlignment="1">
      <alignment horizontal="left" wrapText="1" indent="3"/>
    </xf>
    <xf numFmtId="0" fontId="40" fillId="2" borderId="35" xfId="3" applyFont="1" applyFill="1" applyBorder="1" applyAlignment="1">
      <alignment horizontal="left" wrapText="1" indent="3"/>
    </xf>
    <xf numFmtId="0" fontId="40" fillId="2" borderId="25" xfId="3" applyFont="1" applyFill="1" applyBorder="1" applyAlignment="1">
      <alignment horizontal="left" wrapText="1" indent="3"/>
    </xf>
    <xf numFmtId="0" fontId="40" fillId="2" borderId="8" xfId="3" applyFont="1" applyFill="1" applyBorder="1" applyAlignment="1">
      <alignment horizontal="left" wrapText="1" indent="5"/>
    </xf>
    <xf numFmtId="0" fontId="49" fillId="2" borderId="0" xfId="3" applyFont="1" applyFill="1"/>
    <xf numFmtId="49" fontId="5" fillId="2" borderId="12" xfId="4" applyNumberFormat="1" applyFont="1" applyFill="1" applyBorder="1" applyAlignment="1">
      <alignment horizontal="center" vertical="center" wrapText="1"/>
    </xf>
    <xf numFmtId="43" fontId="40" fillId="2" borderId="15" xfId="5" applyFont="1" applyFill="1" applyBorder="1" applyAlignment="1">
      <alignment horizontal="center" vertical="center" wrapText="1"/>
    </xf>
    <xf numFmtId="43" fontId="40" fillId="2" borderId="1" xfId="5" applyFont="1" applyFill="1" applyBorder="1" applyAlignment="1">
      <alignment vertical="center" wrapText="1"/>
    </xf>
    <xf numFmtId="43" fontId="40" fillId="2" borderId="4" xfId="5" applyFont="1" applyFill="1" applyBorder="1" applyAlignment="1">
      <alignment vertical="center" wrapText="1"/>
    </xf>
    <xf numFmtId="43" fontId="40" fillId="0" borderId="4" xfId="5" applyFont="1" applyBorder="1" applyAlignment="1">
      <alignment vertical="center" wrapText="1"/>
    </xf>
    <xf numFmtId="43" fontId="40" fillId="2" borderId="24" xfId="5" applyFont="1" applyFill="1" applyBorder="1" applyAlignment="1">
      <alignment vertical="center" wrapText="1"/>
    </xf>
    <xf numFmtId="43" fontId="40" fillId="0" borderId="1" xfId="5" applyFont="1" applyBorder="1" applyAlignment="1">
      <alignment vertical="center" wrapText="1"/>
    </xf>
    <xf numFmtId="43" fontId="40" fillId="2" borderId="3" xfId="5" applyFont="1" applyFill="1" applyBorder="1" applyAlignment="1">
      <alignment vertical="center" wrapText="1"/>
    </xf>
    <xf numFmtId="43" fontId="44" fillId="0" borderId="1" xfId="5" applyFont="1" applyBorder="1" applyAlignment="1">
      <alignment vertical="center" wrapText="1"/>
    </xf>
    <xf numFmtId="43" fontId="41" fillId="0" borderId="1" xfId="5" applyFont="1" applyFill="1" applyBorder="1" applyAlignment="1">
      <alignment vertical="center" wrapText="1"/>
    </xf>
    <xf numFmtId="43" fontId="41" fillId="2" borderId="1" xfId="5" applyFont="1" applyFill="1" applyBorder="1" applyAlignment="1">
      <alignment vertical="center" wrapText="1"/>
    </xf>
    <xf numFmtId="0" fontId="5" fillId="2" borderId="13" xfId="0" applyFont="1" applyFill="1" applyBorder="1" applyAlignment="1">
      <alignment horizontal="center"/>
    </xf>
    <xf numFmtId="0" fontId="4" fillId="2" borderId="13" xfId="0" applyFont="1" applyFill="1" applyBorder="1" applyAlignment="1">
      <alignment horizontal="center"/>
    </xf>
    <xf numFmtId="0" fontId="44" fillId="4" borderId="8" xfId="3" applyFont="1" applyFill="1" applyBorder="1" applyAlignment="1">
      <alignment horizontal="left" wrapText="1"/>
    </xf>
    <xf numFmtId="49" fontId="45" fillId="4" borderId="20" xfId="3" applyNumberFormat="1" applyFont="1" applyFill="1" applyBorder="1" applyAlignment="1">
      <alignment horizontal="center" wrapText="1"/>
    </xf>
    <xf numFmtId="0" fontId="48" fillId="4" borderId="4" xfId="3" applyFont="1" applyFill="1" applyBorder="1" applyAlignment="1">
      <alignment horizontal="center" wrapText="1"/>
    </xf>
    <xf numFmtId="43" fontId="40" fillId="4" borderId="4" xfId="5" applyFont="1" applyFill="1" applyBorder="1" applyAlignment="1">
      <alignment vertical="center" wrapText="1"/>
    </xf>
    <xf numFmtId="0" fontId="40" fillId="4" borderId="4" xfId="3" applyFont="1" applyFill="1" applyBorder="1" applyAlignment="1">
      <alignment vertical="center" wrapText="1"/>
    </xf>
    <xf numFmtId="0" fontId="2" fillId="4" borderId="0" xfId="3" applyFont="1" applyFill="1"/>
    <xf numFmtId="0" fontId="40" fillId="4" borderId="8" xfId="3" applyFont="1" applyFill="1" applyBorder="1" applyAlignment="1">
      <alignment horizontal="left" wrapText="1" indent="1"/>
    </xf>
    <xf numFmtId="0" fontId="41" fillId="4" borderId="20" xfId="3" applyFont="1" applyFill="1" applyBorder="1" applyAlignment="1">
      <alignment horizontal="center" wrapText="1"/>
    </xf>
    <xf numFmtId="0" fontId="40" fillId="4" borderId="4" xfId="3" applyFont="1" applyFill="1" applyBorder="1" applyAlignment="1">
      <alignment horizontal="center" wrapText="1"/>
    </xf>
    <xf numFmtId="0" fontId="40" fillId="4" borderId="4" xfId="3" applyFont="1" applyFill="1" applyBorder="1" applyAlignment="1">
      <alignment horizontal="center" vertical="center" wrapText="1"/>
    </xf>
    <xf numFmtId="0" fontId="41" fillId="4" borderId="8" xfId="3" applyFont="1" applyFill="1" applyBorder="1" applyAlignment="1">
      <alignment horizontal="left" wrapText="1" indent="1"/>
    </xf>
    <xf numFmtId="0" fontId="41" fillId="4" borderId="19" xfId="3" applyFont="1" applyFill="1" applyBorder="1" applyAlignment="1">
      <alignment horizontal="center" wrapText="1"/>
    </xf>
    <xf numFmtId="0" fontId="40" fillId="4" borderId="1" xfId="3" applyFont="1" applyFill="1" applyBorder="1" applyAlignment="1">
      <alignment horizontal="center" wrapText="1"/>
    </xf>
    <xf numFmtId="43" fontId="40" fillId="4" borderId="1" xfId="5" applyFont="1" applyFill="1" applyBorder="1" applyAlignment="1">
      <alignment vertical="center" wrapText="1"/>
    </xf>
    <xf numFmtId="0" fontId="40" fillId="4" borderId="1" xfId="3" applyFont="1" applyFill="1" applyBorder="1" applyAlignment="1">
      <alignment horizontal="center" vertical="center" wrapText="1"/>
    </xf>
    <xf numFmtId="0" fontId="45" fillId="4" borderId="8" xfId="3" applyFont="1" applyFill="1" applyBorder="1" applyAlignment="1">
      <alignment wrapText="1"/>
    </xf>
    <xf numFmtId="0" fontId="45" fillId="4" borderId="19" xfId="3" applyFont="1" applyFill="1" applyBorder="1" applyAlignment="1">
      <alignment horizontal="center" wrapText="1"/>
    </xf>
    <xf numFmtId="0" fontId="44" fillId="4" borderId="1" xfId="3" applyFont="1" applyFill="1" applyBorder="1" applyAlignment="1">
      <alignment horizontal="center" wrapText="1"/>
    </xf>
    <xf numFmtId="43" fontId="44" fillId="4" borderId="1" xfId="5" applyFont="1" applyFill="1" applyBorder="1" applyAlignment="1">
      <alignment vertical="center" wrapText="1"/>
    </xf>
    <xf numFmtId="0" fontId="44" fillId="4" borderId="1" xfId="3" applyFont="1" applyFill="1" applyBorder="1" applyAlignment="1">
      <alignment vertical="center" wrapText="1"/>
    </xf>
    <xf numFmtId="0" fontId="7" fillId="4" borderId="0" xfId="3" applyFont="1" applyFill="1" applyBorder="1"/>
    <xf numFmtId="0" fontId="7" fillId="4" borderId="6" xfId="3" applyFont="1" applyFill="1" applyBorder="1"/>
    <xf numFmtId="0" fontId="7" fillId="4" borderId="0" xfId="3" applyFont="1" applyFill="1"/>
    <xf numFmtId="0" fontId="41" fillId="4" borderId="25" xfId="3" applyFont="1" applyFill="1" applyBorder="1" applyAlignment="1">
      <alignment horizontal="left" wrapText="1" indent="1"/>
    </xf>
    <xf numFmtId="43" fontId="44" fillId="4" borderId="4" xfId="5" applyFont="1" applyFill="1" applyBorder="1" applyAlignment="1">
      <alignment vertical="center" wrapText="1"/>
    </xf>
    <xf numFmtId="0" fontId="45" fillId="4" borderId="20" xfId="3" applyFont="1" applyFill="1" applyBorder="1" applyAlignment="1">
      <alignment horizontal="center" wrapText="1"/>
    </xf>
    <xf numFmtId="0" fontId="44" fillId="4" borderId="4" xfId="3" applyFont="1" applyFill="1" applyBorder="1" applyAlignment="1">
      <alignment horizontal="center" wrapText="1"/>
    </xf>
    <xf numFmtId="0" fontId="44" fillId="4" borderId="8" xfId="3" applyFont="1" applyFill="1" applyBorder="1" applyAlignment="1">
      <alignment wrapText="1"/>
    </xf>
    <xf numFmtId="0" fontId="0" fillId="4" borderId="0" xfId="0" applyFill="1"/>
    <xf numFmtId="165" fontId="11" fillId="0" borderId="1" xfId="0" applyNumberFormat="1" applyFont="1" applyBorder="1" applyAlignment="1">
      <alignment horizontal="center" vertical="center"/>
    </xf>
    <xf numFmtId="49" fontId="4" fillId="4" borderId="1" xfId="0" applyNumberFormat="1" applyFont="1" applyFill="1" applyBorder="1" applyAlignment="1">
      <alignment horizontal="center"/>
    </xf>
    <xf numFmtId="49" fontId="4" fillId="4" borderId="20" xfId="0" applyNumberFormat="1" applyFont="1" applyFill="1" applyBorder="1" applyAlignment="1">
      <alignment horizontal="center"/>
    </xf>
    <xf numFmtId="49" fontId="4" fillId="4" borderId="4" xfId="0" applyNumberFormat="1" applyFont="1" applyFill="1" applyBorder="1" applyAlignment="1">
      <alignment horizontal="center"/>
    </xf>
    <xf numFmtId="49" fontId="4" fillId="4" borderId="1" xfId="0" applyNumberFormat="1" applyFont="1" applyFill="1" applyBorder="1" applyAlignment="1">
      <alignment horizontal="center" vertical="center"/>
    </xf>
    <xf numFmtId="0" fontId="4" fillId="4" borderId="0" xfId="0" applyFont="1" applyFill="1"/>
    <xf numFmtId="49" fontId="4" fillId="4" borderId="19" xfId="0" applyNumberFormat="1" applyFont="1" applyFill="1" applyBorder="1" applyAlignment="1">
      <alignment horizontal="center"/>
    </xf>
    <xf numFmtId="49" fontId="5" fillId="4" borderId="1" xfId="0" applyNumberFormat="1" applyFont="1" applyFill="1" applyBorder="1" applyAlignment="1">
      <alignment horizontal="center" vertical="center" wrapText="1"/>
    </xf>
    <xf numFmtId="43" fontId="4" fillId="2" borderId="1" xfId="5" applyFont="1" applyFill="1" applyBorder="1"/>
    <xf numFmtId="166" fontId="4" fillId="2" borderId="1" xfId="5" applyNumberFormat="1" applyFont="1" applyFill="1" applyBorder="1"/>
    <xf numFmtId="166" fontId="4" fillId="4" borderId="1" xfId="5" applyNumberFormat="1" applyFont="1" applyFill="1" applyBorder="1"/>
    <xf numFmtId="166" fontId="4" fillId="2" borderId="24" xfId="5" applyNumberFormat="1" applyFont="1" applyFill="1" applyBorder="1"/>
    <xf numFmtId="166" fontId="4" fillId="2" borderId="4" xfId="5" applyNumberFormat="1" applyFont="1" applyFill="1" applyBorder="1"/>
    <xf numFmtId="43" fontId="27" fillId="2" borderId="15" xfId="5" applyFont="1" applyFill="1" applyBorder="1"/>
    <xf numFmtId="43" fontId="27" fillId="2" borderId="0" xfId="0" applyNumberFormat="1" applyFont="1" applyFill="1"/>
    <xf numFmtId="166" fontId="55" fillId="2" borderId="0" xfId="0" applyNumberFormat="1" applyFont="1" applyFill="1"/>
    <xf numFmtId="0" fontId="22" fillId="2" borderId="0" xfId="2" applyFont="1" applyFill="1" applyBorder="1" applyAlignment="1">
      <alignment horizontal="center" vertical="top"/>
    </xf>
    <xf numFmtId="0" fontId="22" fillId="2" borderId="0" xfId="2" applyFont="1" applyFill="1" applyBorder="1" applyAlignment="1">
      <alignment vertical="top"/>
    </xf>
    <xf numFmtId="0" fontId="22" fillId="2" borderId="0" xfId="2" applyFont="1" applyFill="1" applyBorder="1" applyAlignment="1"/>
    <xf numFmtId="0" fontId="15" fillId="2" borderId="0" xfId="0" applyFont="1" applyFill="1" applyBorder="1" applyAlignment="1">
      <alignment vertical="top"/>
    </xf>
    <xf numFmtId="0" fontId="15" fillId="2" borderId="30" xfId="0" applyFont="1" applyFill="1" applyBorder="1" applyAlignment="1">
      <alignment vertical="top"/>
    </xf>
    <xf numFmtId="0" fontId="41" fillId="2" borderId="1" xfId="3" applyFont="1" applyFill="1" applyBorder="1" applyAlignment="1">
      <alignment horizontal="center" vertical="center" wrapText="1"/>
    </xf>
    <xf numFmtId="0" fontId="11" fillId="2" borderId="0" xfId="0" applyFont="1" applyFill="1" applyAlignment="1">
      <alignment horizontal="right" indent="1"/>
    </xf>
    <xf numFmtId="0" fontId="11" fillId="2" borderId="0" xfId="0" applyFont="1" applyFill="1" applyAlignment="1">
      <alignment horizontal="right"/>
    </xf>
    <xf numFmtId="49" fontId="11" fillId="2" borderId="1" xfId="0" applyNumberFormat="1" applyFont="1" applyFill="1" applyBorder="1" applyAlignment="1">
      <alignment horizontal="center" vertical="center" wrapText="1"/>
    </xf>
    <xf numFmtId="166" fontId="5" fillId="2" borderId="1" xfId="5" applyNumberFormat="1" applyFont="1" applyFill="1" applyBorder="1"/>
    <xf numFmtId="166" fontId="5" fillId="2" borderId="24" xfId="5" applyNumberFormat="1" applyFont="1" applyFill="1" applyBorder="1"/>
    <xf numFmtId="166" fontId="5" fillId="2" borderId="4" xfId="5" applyNumberFormat="1" applyFont="1" applyFill="1" applyBorder="1"/>
    <xf numFmtId="43" fontId="5" fillId="2" borderId="1" xfId="5" applyFont="1" applyFill="1" applyBorder="1"/>
    <xf numFmtId="49" fontId="34" fillId="2" borderId="3" xfId="0" applyNumberFormat="1" applyFont="1" applyFill="1" applyBorder="1" applyAlignment="1">
      <alignment horizontal="center" vertical="center"/>
    </xf>
    <xf numFmtId="49" fontId="34" fillId="2" borderId="24" xfId="0" applyNumberFormat="1" applyFont="1" applyFill="1" applyBorder="1" applyAlignment="1">
      <alignment horizontal="center" vertical="center"/>
    </xf>
    <xf numFmtId="43" fontId="61" fillId="2" borderId="15" xfId="5" applyFont="1" applyFill="1" applyBorder="1"/>
    <xf numFmtId="49" fontId="61" fillId="2" borderId="1" xfId="0" applyNumberFormat="1" applyFont="1" applyFill="1" applyBorder="1"/>
    <xf numFmtId="49" fontId="26" fillId="2" borderId="1" xfId="0" applyNumberFormat="1" applyFont="1" applyFill="1" applyBorder="1"/>
    <xf numFmtId="49" fontId="5" fillId="2" borderId="24" xfId="0" applyNumberFormat="1" applyFont="1" applyFill="1" applyBorder="1"/>
    <xf numFmtId="49" fontId="5" fillId="2" borderId="2" xfId="0" applyNumberFormat="1" applyFont="1" applyFill="1" applyBorder="1"/>
    <xf numFmtId="49" fontId="5" fillId="2" borderId="3" xfId="0" applyNumberFormat="1" applyFont="1" applyFill="1" applyBorder="1"/>
    <xf numFmtId="49" fontId="5" fillId="2" borderId="0" xfId="0" applyNumberFormat="1" applyFont="1" applyFill="1" applyBorder="1"/>
    <xf numFmtId="164" fontId="11" fillId="2" borderId="0" xfId="4" applyNumberFormat="1" applyFont="1" applyFill="1" applyBorder="1" applyAlignment="1">
      <alignment horizontal="right" vertical="center" wrapText="1"/>
    </xf>
    <xf numFmtId="0" fontId="11" fillId="2" borderId="0" xfId="3" applyFont="1" applyFill="1" applyBorder="1" applyAlignment="1">
      <alignment horizontal="left"/>
    </xf>
    <xf numFmtId="43" fontId="41" fillId="2" borderId="17" xfId="5" applyFont="1" applyFill="1" applyBorder="1" applyAlignment="1">
      <alignment horizontal="center" vertical="center" wrapText="1"/>
    </xf>
    <xf numFmtId="43" fontId="41" fillId="2" borderId="15" xfId="5" applyFont="1" applyFill="1" applyBorder="1" applyAlignment="1">
      <alignment horizontal="center" vertical="center" wrapText="1"/>
    </xf>
    <xf numFmtId="43" fontId="41" fillId="4" borderId="4" xfId="5" applyFont="1" applyFill="1" applyBorder="1" applyAlignment="1">
      <alignment vertical="center" wrapText="1"/>
    </xf>
    <xf numFmtId="43" fontId="41" fillId="2" borderId="9" xfId="5" applyFont="1" applyFill="1" applyBorder="1" applyAlignment="1">
      <alignment vertical="center" wrapText="1"/>
    </xf>
    <xf numFmtId="43" fontId="41" fillId="2" borderId="1" xfId="5" applyFont="1" applyFill="1" applyBorder="1" applyAlignment="1">
      <alignment horizontal="center" vertical="center" wrapText="1"/>
    </xf>
    <xf numFmtId="43" fontId="41" fillId="0" borderId="9" xfId="5" applyFont="1" applyBorder="1" applyAlignment="1">
      <alignment vertical="center" wrapText="1"/>
    </xf>
    <xf numFmtId="43" fontId="41" fillId="0" borderId="4" xfId="5" applyFont="1" applyBorder="1" applyAlignment="1">
      <alignment horizontal="center" vertical="center" wrapText="1"/>
    </xf>
    <xf numFmtId="43" fontId="41" fillId="4" borderId="1" xfId="5" applyFont="1" applyFill="1" applyBorder="1" applyAlignment="1">
      <alignment vertical="center" wrapText="1"/>
    </xf>
    <xf numFmtId="43" fontId="62" fillId="0" borderId="9" xfId="5" applyFont="1" applyBorder="1" applyAlignment="1">
      <alignment vertical="center" wrapText="1"/>
    </xf>
    <xf numFmtId="43" fontId="62" fillId="2" borderId="36" xfId="5" applyFont="1" applyFill="1" applyBorder="1" applyAlignment="1">
      <alignment vertical="center" wrapText="1"/>
    </xf>
    <xf numFmtId="43" fontId="41" fillId="2" borderId="24" xfId="5" applyFont="1" applyFill="1" applyBorder="1" applyAlignment="1">
      <alignment horizontal="center" vertical="center" wrapText="1"/>
    </xf>
    <xf numFmtId="43" fontId="41" fillId="4" borderId="17" xfId="5" applyFont="1" applyFill="1" applyBorder="1" applyAlignment="1">
      <alignment vertical="center" wrapText="1"/>
    </xf>
    <xf numFmtId="43" fontId="41" fillId="4" borderId="4" xfId="5" applyFont="1" applyFill="1" applyBorder="1" applyAlignment="1">
      <alignment horizontal="center" vertical="center" wrapText="1"/>
    </xf>
    <xf numFmtId="43" fontId="41" fillId="0" borderId="1" xfId="5" applyFont="1" applyBorder="1" applyAlignment="1">
      <alignment horizontal="center" vertical="center" wrapText="1"/>
    </xf>
    <xf numFmtId="43" fontId="41" fillId="0" borderId="1" xfId="5" applyFont="1" applyBorder="1" applyAlignment="1">
      <alignment vertical="center" wrapText="1"/>
    </xf>
    <xf numFmtId="43" fontId="62" fillId="2" borderId="9" xfId="5" applyFont="1" applyFill="1" applyBorder="1" applyAlignment="1">
      <alignment vertical="center" wrapText="1"/>
    </xf>
    <xf numFmtId="43" fontId="41" fillId="2" borderId="3" xfId="5" applyFont="1" applyFill="1" applyBorder="1" applyAlignment="1">
      <alignment vertical="center" wrapText="1"/>
    </xf>
    <xf numFmtId="43" fontId="45" fillId="4" borderId="1" xfId="5" applyFont="1" applyFill="1" applyBorder="1" applyAlignment="1">
      <alignment vertical="center" wrapText="1"/>
    </xf>
    <xf numFmtId="43" fontId="62" fillId="2" borderId="11" xfId="5" applyFont="1" applyFill="1" applyBorder="1" applyAlignment="1">
      <alignment vertical="center" wrapText="1"/>
    </xf>
    <xf numFmtId="43" fontId="41" fillId="2" borderId="4" xfId="5" applyFont="1" applyFill="1" applyBorder="1" applyAlignment="1">
      <alignment vertical="center" wrapText="1"/>
    </xf>
    <xf numFmtId="43" fontId="41" fillId="2" borderId="24" xfId="5" applyFont="1" applyFill="1" applyBorder="1" applyAlignment="1">
      <alignment vertical="center" wrapText="1"/>
    </xf>
    <xf numFmtId="43" fontId="45" fillId="4" borderId="4" xfId="5" applyFont="1" applyFill="1" applyBorder="1" applyAlignment="1">
      <alignment vertical="center" wrapText="1"/>
    </xf>
    <xf numFmtId="43" fontId="41" fillId="4" borderId="9" xfId="5" applyFont="1" applyFill="1" applyBorder="1" applyAlignment="1">
      <alignment vertical="center" wrapText="1"/>
    </xf>
    <xf numFmtId="43" fontId="45" fillId="0" borderId="1" xfId="5" applyFont="1" applyBorder="1" applyAlignment="1">
      <alignment vertical="center" wrapText="1"/>
    </xf>
    <xf numFmtId="43" fontId="41" fillId="0" borderId="17" xfId="5" applyFont="1" applyBorder="1" applyAlignment="1">
      <alignment vertical="center" wrapText="1"/>
    </xf>
    <xf numFmtId="43" fontId="41" fillId="0" borderId="4" xfId="5" applyFont="1" applyBorder="1" applyAlignment="1">
      <alignment vertical="center" wrapText="1"/>
    </xf>
    <xf numFmtId="0" fontId="62" fillId="2" borderId="0" xfId="0" applyFont="1" applyFill="1" applyBorder="1" applyAlignment="1">
      <alignment vertical="center" wrapText="1"/>
    </xf>
    <xf numFmtId="0" fontId="18" fillId="2" borderId="0" xfId="3" applyFont="1" applyFill="1" applyBorder="1" applyAlignment="1">
      <alignment vertical="center" wrapText="1"/>
    </xf>
    <xf numFmtId="0" fontId="11" fillId="0" borderId="0" xfId="3" applyFont="1"/>
    <xf numFmtId="43" fontId="11" fillId="0" borderId="1" xfId="5" applyFont="1" applyFill="1" applyBorder="1" applyAlignment="1">
      <alignment horizontal="center" vertical="center"/>
    </xf>
    <xf numFmtId="43" fontId="40" fillId="0" borderId="1" xfId="5" applyFont="1" applyFill="1" applyBorder="1" applyAlignment="1">
      <alignment vertical="center" wrapText="1"/>
    </xf>
    <xf numFmtId="43" fontId="62" fillId="0" borderId="9" xfId="5" applyFont="1" applyFill="1" applyBorder="1" applyAlignment="1">
      <alignment vertical="center" wrapText="1"/>
    </xf>
    <xf numFmtId="43" fontId="40" fillId="0" borderId="24" xfId="5" applyFont="1" applyFill="1" applyBorder="1" applyAlignment="1">
      <alignment vertical="center" wrapText="1"/>
    </xf>
    <xf numFmtId="43" fontId="41" fillId="0" borderId="24" xfId="5" applyFont="1" applyFill="1" applyBorder="1" applyAlignment="1">
      <alignment vertical="center" wrapText="1"/>
    </xf>
    <xf numFmtId="0" fontId="51" fillId="0" borderId="44" xfId="3" applyFont="1" applyBorder="1" applyAlignment="1">
      <alignment horizontal="center"/>
    </xf>
    <xf numFmtId="0" fontId="51" fillId="0" borderId="0" xfId="3" applyFont="1" applyBorder="1" applyAlignment="1">
      <alignment horizontal="center"/>
    </xf>
    <xf numFmtId="0" fontId="34" fillId="2" borderId="0" xfId="3" applyFont="1" applyFill="1" applyBorder="1" applyAlignment="1">
      <alignment horizontal="justify" wrapText="1"/>
    </xf>
    <xf numFmtId="0" fontId="36" fillId="2" borderId="0" xfId="0" applyFont="1" applyFill="1" applyAlignment="1">
      <alignment horizontal="justify" wrapText="1"/>
    </xf>
    <xf numFmtId="0" fontId="11" fillId="2" borderId="0" xfId="0" applyFont="1" applyFill="1" applyAlignment="1">
      <alignment horizontal="right" vertical="center" wrapText="1" indent="1"/>
    </xf>
    <xf numFmtId="0" fontId="11" fillId="2" borderId="16" xfId="0" applyFont="1" applyFill="1" applyBorder="1" applyAlignment="1">
      <alignment horizontal="right" vertical="center" wrapText="1" indent="1"/>
    </xf>
    <xf numFmtId="0" fontId="37" fillId="2" borderId="0" xfId="3" applyFont="1" applyFill="1" applyBorder="1" applyAlignment="1">
      <alignment horizontal="justify" wrapText="1"/>
    </xf>
    <xf numFmtId="0" fontId="33" fillId="2" borderId="0" xfId="0" applyFont="1" applyFill="1" applyAlignment="1">
      <alignment horizontal="justify" wrapText="1"/>
    </xf>
    <xf numFmtId="0" fontId="10" fillId="2" borderId="0" xfId="3" applyFont="1" applyFill="1" applyAlignment="1">
      <alignment horizontal="center" vertical="center" wrapText="1"/>
    </xf>
    <xf numFmtId="0" fontId="10" fillId="2" borderId="0" xfId="3" applyFont="1" applyFill="1" applyAlignment="1">
      <alignment horizontal="center" vertical="center"/>
    </xf>
    <xf numFmtId="0" fontId="41" fillId="2" borderId="1" xfId="3" applyFont="1" applyFill="1" applyBorder="1" applyAlignment="1">
      <alignment horizontal="center" vertical="center" wrapText="1"/>
    </xf>
    <xf numFmtId="0" fontId="40" fillId="2" borderId="10" xfId="3" applyFont="1" applyFill="1" applyBorder="1" applyAlignment="1">
      <alignment horizontal="center" vertical="center" wrapText="1"/>
    </xf>
    <xf numFmtId="0" fontId="40" fillId="2" borderId="25" xfId="3" applyFont="1" applyFill="1" applyBorder="1" applyAlignment="1">
      <alignment horizontal="center" vertical="center" wrapText="1"/>
    </xf>
    <xf numFmtId="0" fontId="50" fillId="2" borderId="10" xfId="3" applyFont="1" applyFill="1" applyBorder="1" applyAlignment="1">
      <alignment horizontal="center" vertical="center" wrapText="1"/>
    </xf>
    <xf numFmtId="0" fontId="50" fillId="2" borderId="6" xfId="3" applyFont="1" applyFill="1" applyBorder="1" applyAlignment="1">
      <alignment horizontal="center" vertical="center" wrapText="1"/>
    </xf>
    <xf numFmtId="0" fontId="50" fillId="2" borderId="43" xfId="3" applyFont="1" applyFill="1" applyBorder="1" applyAlignment="1">
      <alignment horizontal="center" vertical="center" wrapText="1"/>
    </xf>
    <xf numFmtId="0" fontId="50" fillId="2" borderId="44" xfId="3" applyFont="1" applyFill="1" applyBorder="1" applyAlignment="1">
      <alignment horizontal="center" vertical="center" wrapText="1"/>
    </xf>
    <xf numFmtId="0" fontId="50" fillId="2" borderId="0" xfId="3" applyFont="1" applyFill="1" applyBorder="1" applyAlignment="1">
      <alignment horizontal="center" vertical="center" wrapText="1"/>
    </xf>
    <xf numFmtId="0" fontId="50" fillId="2" borderId="42" xfId="3" applyFont="1" applyFill="1" applyBorder="1" applyAlignment="1">
      <alignment horizontal="center" vertical="center" wrapText="1"/>
    </xf>
    <xf numFmtId="0" fontId="50" fillId="2" borderId="25" xfId="3" applyFont="1" applyFill="1" applyBorder="1" applyAlignment="1">
      <alignment horizontal="center" vertical="center" wrapText="1"/>
    </xf>
    <xf numFmtId="0" fontId="50" fillId="2" borderId="5" xfId="3" applyFont="1" applyFill="1" applyBorder="1" applyAlignment="1">
      <alignment horizontal="center" vertical="center" wrapText="1"/>
    </xf>
    <xf numFmtId="0" fontId="50" fillId="2" borderId="11" xfId="3" applyFont="1" applyFill="1" applyBorder="1" applyAlignment="1">
      <alignment horizontal="center" vertical="center" wrapText="1"/>
    </xf>
    <xf numFmtId="0" fontId="40" fillId="2" borderId="1" xfId="3" applyFont="1" applyFill="1" applyBorder="1" applyAlignment="1">
      <alignment horizontal="center" vertical="center" wrapText="1"/>
    </xf>
    <xf numFmtId="0" fontId="38" fillId="2" borderId="0" xfId="3" applyFont="1" applyFill="1" applyBorder="1" applyAlignment="1">
      <alignment horizontal="justify" wrapText="1"/>
    </xf>
    <xf numFmtId="0" fontId="15" fillId="2" borderId="0" xfId="0" applyFont="1" applyFill="1" applyBorder="1" applyAlignment="1">
      <alignment horizontal="center" vertical="top" wrapText="1"/>
    </xf>
    <xf numFmtId="0" fontId="0" fillId="2" borderId="0" xfId="0" applyFill="1" applyAlignment="1"/>
    <xf numFmtId="0" fontId="16" fillId="2" borderId="0" xfId="0" applyFont="1" applyFill="1" applyAlignment="1">
      <alignment horizontal="center"/>
    </xf>
    <xf numFmtId="0" fontId="0" fillId="2" borderId="0" xfId="0" applyFill="1" applyAlignment="1">
      <alignment horizontal="center"/>
    </xf>
    <xf numFmtId="0" fontId="8" fillId="2" borderId="0" xfId="0" applyFont="1" applyFill="1" applyBorder="1" applyAlignment="1">
      <alignment horizontal="center" wrapText="1"/>
    </xf>
    <xf numFmtId="0" fontId="0" fillId="2" borderId="0" xfId="0" applyFill="1" applyAlignment="1">
      <alignment horizontal="left"/>
    </xf>
    <xf numFmtId="0" fontId="11" fillId="2" borderId="0" xfId="0" applyFont="1" applyFill="1" applyAlignment="1">
      <alignment horizontal="right" indent="1"/>
    </xf>
    <xf numFmtId="0" fontId="11" fillId="2" borderId="16" xfId="0" applyFont="1" applyFill="1" applyBorder="1" applyAlignment="1">
      <alignment horizontal="right" indent="1"/>
    </xf>
    <xf numFmtId="0" fontId="37" fillId="2" borderId="0" xfId="3" applyFont="1" applyFill="1" applyBorder="1" applyAlignment="1">
      <alignment horizontal="center" vertical="top"/>
    </xf>
    <xf numFmtId="0" fontId="5" fillId="2" borderId="37" xfId="0" applyFont="1" applyFill="1" applyBorder="1" applyAlignment="1">
      <alignment horizontal="center"/>
    </xf>
    <xf numFmtId="0" fontId="5" fillId="2" borderId="38" xfId="0" applyFont="1" applyFill="1" applyBorder="1" applyAlignment="1">
      <alignment horizontal="center"/>
    </xf>
    <xf numFmtId="0" fontId="11" fillId="2" borderId="0" xfId="0" applyFont="1" applyFill="1" applyAlignment="1">
      <alignment horizontal="right"/>
    </xf>
    <xf numFmtId="0" fontId="11" fillId="2" borderId="16" xfId="0" applyFont="1" applyFill="1" applyBorder="1" applyAlignment="1">
      <alignment horizontal="right"/>
    </xf>
    <xf numFmtId="0" fontId="8" fillId="2" borderId="0" xfId="0" applyFont="1" applyFill="1" applyAlignment="1">
      <alignment horizontal="center" vertical="center" wrapText="1"/>
    </xf>
    <xf numFmtId="0" fontId="8" fillId="2" borderId="0" xfId="0" applyFont="1" applyFill="1" applyAlignment="1">
      <alignment horizontal="center" wrapText="1"/>
    </xf>
    <xf numFmtId="0" fontId="9" fillId="2" borderId="5" xfId="0" applyFont="1" applyFill="1" applyBorder="1" applyAlignment="1">
      <alignment horizontal="center"/>
    </xf>
    <xf numFmtId="0" fontId="0" fillId="2" borderId="5" xfId="0" applyFill="1" applyBorder="1" applyAlignment="1"/>
    <xf numFmtId="0" fontId="0" fillId="2" borderId="0" xfId="0" applyFill="1" applyBorder="1" applyAlignment="1"/>
    <xf numFmtId="49" fontId="37" fillId="2" borderId="8" xfId="0" applyNumberFormat="1" applyFont="1" applyFill="1" applyBorder="1" applyAlignment="1">
      <alignment horizontal="center" vertical="center"/>
    </xf>
    <xf numFmtId="49" fontId="37" fillId="2" borderId="7" xfId="0" applyNumberFormat="1" applyFont="1" applyFill="1" applyBorder="1" applyAlignment="1">
      <alignment horizontal="center" vertical="center"/>
    </xf>
    <xf numFmtId="49" fontId="37" fillId="2" borderId="9" xfId="0" applyNumberFormat="1" applyFont="1" applyFill="1" applyBorder="1" applyAlignment="1">
      <alignment horizontal="center" vertical="center"/>
    </xf>
    <xf numFmtId="49" fontId="5" fillId="2" borderId="8" xfId="0" applyNumberFormat="1" applyFont="1" applyFill="1" applyBorder="1" applyAlignment="1">
      <alignment horizontal="left" wrapText="1" indent="4"/>
    </xf>
    <xf numFmtId="49" fontId="5" fillId="2" borderId="7" xfId="0" applyNumberFormat="1" applyFont="1" applyFill="1" applyBorder="1" applyAlignment="1">
      <alignment horizontal="left" wrapText="1" indent="4"/>
    </xf>
    <xf numFmtId="49" fontId="5" fillId="2" borderId="22" xfId="0" applyNumberFormat="1" applyFont="1" applyFill="1" applyBorder="1" applyAlignment="1">
      <alignment horizontal="left" wrapText="1" indent="4"/>
    </xf>
    <xf numFmtId="49" fontId="5" fillId="2" borderId="8" xfId="0" applyNumberFormat="1" applyFont="1" applyFill="1" applyBorder="1" applyAlignment="1">
      <alignment horizontal="left" vertical="center" wrapText="1" indent="4"/>
    </xf>
    <xf numFmtId="49" fontId="5" fillId="2" borderId="7" xfId="0" applyNumberFormat="1" applyFont="1" applyFill="1" applyBorder="1" applyAlignment="1">
      <alignment horizontal="left" vertical="center" wrapText="1" indent="4"/>
    </xf>
    <xf numFmtId="49" fontId="5" fillId="2" borderId="22" xfId="0" applyNumberFormat="1" applyFont="1" applyFill="1" applyBorder="1" applyAlignment="1">
      <alignment horizontal="left" vertical="center" wrapText="1" indent="4"/>
    </xf>
    <xf numFmtId="49" fontId="5" fillId="2" borderId="8" xfId="0" applyNumberFormat="1" applyFont="1" applyFill="1" applyBorder="1" applyAlignment="1">
      <alignment horizontal="left" vertical="top" wrapText="1" indent="8"/>
    </xf>
    <xf numFmtId="49" fontId="5" fillId="2" borderId="7" xfId="0" applyNumberFormat="1" applyFont="1" applyFill="1" applyBorder="1" applyAlignment="1">
      <alignment horizontal="left" vertical="top" wrapText="1" indent="8"/>
    </xf>
    <xf numFmtId="49" fontId="5" fillId="2" borderId="22" xfId="0" applyNumberFormat="1" applyFont="1" applyFill="1" applyBorder="1" applyAlignment="1">
      <alignment horizontal="left" vertical="top" wrapText="1" indent="8"/>
    </xf>
    <xf numFmtId="49" fontId="5" fillId="2" borderId="8" xfId="0" applyNumberFormat="1" applyFont="1" applyFill="1" applyBorder="1" applyAlignment="1">
      <alignment horizontal="left" wrapText="1" indent="6"/>
    </xf>
    <xf numFmtId="49" fontId="5" fillId="2" borderId="7" xfId="0" applyNumberFormat="1" applyFont="1" applyFill="1" applyBorder="1" applyAlignment="1">
      <alignment horizontal="left" wrapText="1" indent="6"/>
    </xf>
    <xf numFmtId="49" fontId="5" fillId="2" borderId="22" xfId="0" applyNumberFormat="1" applyFont="1" applyFill="1" applyBorder="1" applyAlignment="1">
      <alignment horizontal="left" wrapText="1" indent="6"/>
    </xf>
    <xf numFmtId="49" fontId="5" fillId="2" borderId="8" xfId="0" applyNumberFormat="1" applyFont="1" applyFill="1" applyBorder="1" applyAlignment="1">
      <alignment horizontal="left" wrapText="1"/>
    </xf>
    <xf numFmtId="49" fontId="5" fillId="2" borderId="7" xfId="0" applyNumberFormat="1" applyFont="1" applyFill="1" applyBorder="1" applyAlignment="1">
      <alignment horizontal="left" wrapText="1"/>
    </xf>
    <xf numFmtId="49" fontId="5" fillId="2" borderId="22" xfId="0" applyNumberFormat="1" applyFont="1" applyFill="1" applyBorder="1" applyAlignment="1">
      <alignment horizontal="left" wrapText="1"/>
    </xf>
    <xf numFmtId="49" fontId="5" fillId="4" borderId="8" xfId="0" applyNumberFormat="1" applyFont="1" applyFill="1" applyBorder="1" applyAlignment="1">
      <alignment horizontal="left" wrapText="1" indent="6"/>
    </xf>
    <xf numFmtId="49" fontId="5" fillId="4" borderId="7" xfId="0" applyNumberFormat="1" applyFont="1" applyFill="1" applyBorder="1" applyAlignment="1">
      <alignment horizontal="left" wrapText="1" indent="6"/>
    </xf>
    <xf numFmtId="49" fontId="5" fillId="4" borderId="22" xfId="0" applyNumberFormat="1" applyFont="1" applyFill="1" applyBorder="1" applyAlignment="1">
      <alignment horizontal="left" wrapText="1" indent="6"/>
    </xf>
    <xf numFmtId="0" fontId="29" fillId="2" borderId="0" xfId="0" applyFont="1" applyFill="1" applyAlignment="1">
      <alignment horizontal="center" vertical="center"/>
    </xf>
    <xf numFmtId="0" fontId="31" fillId="2" borderId="0" xfId="0" applyFont="1" applyFill="1" applyAlignment="1"/>
    <xf numFmtId="49" fontId="11" fillId="2"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0" fontId="8" fillId="2" borderId="0" xfId="0" applyFont="1" applyFill="1" applyAlignment="1">
      <alignment horizontal="left" wrapText="1"/>
    </xf>
    <xf numFmtId="0" fontId="9" fillId="2" borderId="34" xfId="0" applyFont="1" applyFill="1" applyBorder="1" applyAlignment="1">
      <alignment horizontal="center"/>
    </xf>
    <xf numFmtId="0" fontId="9" fillId="2" borderId="33" xfId="0" applyFont="1" applyFill="1" applyBorder="1" applyAlignment="1">
      <alignment horizontal="center"/>
    </xf>
    <xf numFmtId="0" fontId="9" fillId="2" borderId="32" xfId="0" applyFont="1" applyFill="1" applyBorder="1" applyAlignment="1">
      <alignment horizontal="center"/>
    </xf>
    <xf numFmtId="0" fontId="37" fillId="2" borderId="0" xfId="0" applyFont="1" applyFill="1" applyAlignment="1">
      <alignment horizontal="left" wrapText="1"/>
    </xf>
    <xf numFmtId="0" fontId="37" fillId="2" borderId="0" xfId="0" applyFont="1" applyFill="1" applyAlignment="1">
      <alignment horizontal="left"/>
    </xf>
    <xf numFmtId="0" fontId="58" fillId="2" borderId="0" xfId="0" applyFont="1" applyFill="1" applyAlignment="1">
      <alignment horizontal="left" wrapText="1"/>
    </xf>
    <xf numFmtId="0" fontId="15" fillId="2" borderId="31" xfId="0" applyFont="1" applyFill="1" applyBorder="1" applyAlignment="1">
      <alignment horizontal="center" vertical="top"/>
    </xf>
    <xf numFmtId="0" fontId="15" fillId="2" borderId="0" xfId="0" applyFont="1" applyFill="1" applyBorder="1" applyAlignment="1">
      <alignment horizontal="center" vertical="top"/>
    </xf>
    <xf numFmtId="49" fontId="27" fillId="2" borderId="8" xfId="0" applyNumberFormat="1" applyFont="1" applyFill="1" applyBorder="1" applyAlignment="1">
      <alignment horizontal="left" wrapText="1"/>
    </xf>
    <xf numFmtId="49" fontId="27" fillId="2" borderId="7" xfId="0" applyNumberFormat="1" applyFont="1" applyFill="1" applyBorder="1" applyAlignment="1">
      <alignment horizontal="left" wrapText="1"/>
    </xf>
    <xf numFmtId="49" fontId="27" fillId="2" borderId="22" xfId="0" applyNumberFormat="1" applyFont="1" applyFill="1" applyBorder="1" applyAlignment="1">
      <alignment horizontal="left" wrapText="1"/>
    </xf>
    <xf numFmtId="49" fontId="5" fillId="2" borderId="8" xfId="0" applyNumberFormat="1" applyFont="1" applyFill="1" applyBorder="1" applyAlignment="1">
      <alignment horizontal="left" wrapText="1" indent="2"/>
    </xf>
    <xf numFmtId="49" fontId="5" fillId="2" borderId="7" xfId="0" applyNumberFormat="1" applyFont="1" applyFill="1" applyBorder="1" applyAlignment="1">
      <alignment horizontal="left" wrapText="1" indent="2"/>
    </xf>
    <xf numFmtId="49" fontId="5" fillId="2" borderId="22" xfId="0" applyNumberFormat="1" applyFont="1" applyFill="1" applyBorder="1" applyAlignment="1">
      <alignment horizontal="left" wrapText="1" indent="2"/>
    </xf>
    <xf numFmtId="49" fontId="5" fillId="2" borderId="8" xfId="0" applyNumberFormat="1" applyFont="1" applyFill="1" applyBorder="1" applyAlignment="1">
      <alignment horizontal="left" vertical="center" wrapText="1" indent="2"/>
    </xf>
    <xf numFmtId="49" fontId="5" fillId="2" borderId="7" xfId="0" applyNumberFormat="1" applyFont="1" applyFill="1" applyBorder="1" applyAlignment="1">
      <alignment horizontal="left" vertical="center" wrapText="1" indent="2"/>
    </xf>
    <xf numFmtId="49" fontId="5" fillId="2" borderId="22" xfId="0" applyNumberFormat="1" applyFont="1" applyFill="1" applyBorder="1" applyAlignment="1">
      <alignment horizontal="left" vertical="center" wrapText="1" indent="2"/>
    </xf>
    <xf numFmtId="0" fontId="54" fillId="2" borderId="31" xfId="0" applyFont="1" applyFill="1" applyBorder="1" applyAlignment="1">
      <alignment horizontal="left" vertical="center"/>
    </xf>
    <xf numFmtId="0" fontId="54" fillId="2" borderId="0" xfId="0" applyFont="1" applyFill="1" applyBorder="1" applyAlignment="1">
      <alignment horizontal="left" vertical="center"/>
    </xf>
    <xf numFmtId="49" fontId="5" fillId="2" borderId="8" xfId="0" applyNumberFormat="1" applyFont="1" applyFill="1" applyBorder="1" applyAlignment="1">
      <alignment horizontal="center" vertical="top" wrapText="1"/>
    </xf>
    <xf numFmtId="49" fontId="5" fillId="2" borderId="7" xfId="0" applyNumberFormat="1" applyFont="1" applyFill="1" applyBorder="1" applyAlignment="1">
      <alignment horizontal="center" vertical="top" wrapText="1"/>
    </xf>
    <xf numFmtId="49" fontId="5" fillId="2" borderId="22" xfId="0" applyNumberFormat="1" applyFont="1" applyFill="1" applyBorder="1" applyAlignment="1">
      <alignment horizontal="center" vertical="top" wrapText="1"/>
    </xf>
  </cellXfs>
  <cellStyles count="6">
    <cellStyle name="Обычный" xfId="0" builtinId="0"/>
    <cellStyle name="Обычный 2" xfId="1"/>
    <cellStyle name="Обычный 2 2" xfId="2"/>
    <cellStyle name="Обычный 2 2 2" xfId="3"/>
    <cellStyle name="Обычный_2002год" xfId="4"/>
    <cellStyle name="Финансовый" xfId="5"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C116"/>
  <sheetViews>
    <sheetView showGridLines="0" view="pageBreakPreview" topLeftCell="A2" zoomScale="70" zoomScaleNormal="100" zoomScaleSheetLayoutView="70" workbookViewId="0">
      <selection activeCell="F89" sqref="F89"/>
    </sheetView>
  </sheetViews>
  <sheetFormatPr defaultColWidth="8.88671875" defaultRowHeight="13.8" x14ac:dyDescent="0.25"/>
  <cols>
    <col min="1" max="1" width="75.109375" style="10" customWidth="1"/>
    <col min="2" max="2" width="10.6640625" style="8" customWidth="1"/>
    <col min="3" max="3" width="14.33203125" style="1" customWidth="1"/>
    <col min="4" max="4" width="15.88671875" style="1" customWidth="1"/>
    <col min="5" max="5" width="16.109375" style="293" customWidth="1"/>
    <col min="6" max="6" width="16.44140625" style="293" customWidth="1"/>
    <col min="7" max="7" width="16" style="1" customWidth="1"/>
    <col min="8" max="8" width="18" style="1" customWidth="1"/>
    <col min="9" max="9" width="14.88671875" style="1" customWidth="1"/>
    <col min="10" max="16384" width="8.88671875" style="1"/>
  </cols>
  <sheetData>
    <row r="1" spans="1:7" ht="101.25" hidden="1" customHeight="1" x14ac:dyDescent="0.25">
      <c r="C1" s="9"/>
      <c r="D1" s="336" t="s">
        <v>158</v>
      </c>
      <c r="E1" s="336"/>
      <c r="F1" s="336"/>
      <c r="G1" s="336"/>
    </row>
    <row r="2" spans="1:7" ht="14.25" customHeight="1" x14ac:dyDescent="0.3">
      <c r="C2" s="9"/>
      <c r="D2" s="9"/>
      <c r="E2" s="337" t="s">
        <v>126</v>
      </c>
      <c r="F2" s="337"/>
      <c r="G2" s="324"/>
    </row>
    <row r="3" spans="1:7" ht="15.6" customHeight="1" x14ac:dyDescent="0.3">
      <c r="C3" s="9"/>
      <c r="D3" s="9"/>
      <c r="E3" s="338" t="s">
        <v>167</v>
      </c>
      <c r="F3" s="338"/>
      <c r="G3" s="339"/>
    </row>
    <row r="4" spans="1:7" ht="12" customHeight="1" x14ac:dyDescent="0.3">
      <c r="C4" s="9"/>
      <c r="D4" s="9"/>
      <c r="E4" s="323" t="s">
        <v>113</v>
      </c>
      <c r="F4" s="323"/>
      <c r="G4" s="324"/>
    </row>
    <row r="5" spans="1:7" ht="12" customHeight="1" x14ac:dyDescent="0.3">
      <c r="C5" s="9"/>
      <c r="D5" s="9"/>
      <c r="E5" s="338" t="s">
        <v>231</v>
      </c>
      <c r="F5" s="338"/>
      <c r="G5" s="339"/>
    </row>
    <row r="6" spans="1:7" ht="12" customHeight="1" x14ac:dyDescent="0.3">
      <c r="C6" s="9"/>
      <c r="D6" s="9"/>
      <c r="E6" s="323" t="s">
        <v>20</v>
      </c>
      <c r="F6" s="323"/>
      <c r="G6" s="324"/>
    </row>
    <row r="7" spans="1:7" ht="12" customHeight="1" x14ac:dyDescent="0.3">
      <c r="C7" s="9"/>
      <c r="D7" s="9"/>
      <c r="E7" s="327" t="s">
        <v>233</v>
      </c>
      <c r="F7" s="327"/>
      <c r="G7" s="340"/>
    </row>
    <row r="8" spans="1:7" ht="12" customHeight="1" x14ac:dyDescent="0.3">
      <c r="C8" s="9"/>
      <c r="D8" s="9"/>
      <c r="E8" s="323" t="s">
        <v>28</v>
      </c>
      <c r="F8" s="323"/>
      <c r="G8" s="324"/>
    </row>
    <row r="9" spans="1:7" ht="16.5" customHeight="1" x14ac:dyDescent="0.3">
      <c r="C9" s="9"/>
      <c r="D9" s="9"/>
      <c r="E9" s="327" t="s">
        <v>237</v>
      </c>
      <c r="F9" s="327"/>
      <c r="G9" s="326"/>
    </row>
    <row r="10" spans="1:7" ht="8.25" customHeight="1" x14ac:dyDescent="0.3">
      <c r="C10" s="9"/>
      <c r="D10" s="9"/>
      <c r="E10" s="327"/>
      <c r="F10" s="324"/>
      <c r="G10" s="324"/>
    </row>
    <row r="11" spans="1:7" ht="21" customHeight="1" x14ac:dyDescent="0.3">
      <c r="A11" s="325" t="s">
        <v>111</v>
      </c>
      <c r="B11" s="326"/>
      <c r="C11" s="326"/>
      <c r="D11" s="326"/>
      <c r="E11" s="326"/>
      <c r="F11" s="326"/>
      <c r="G11" s="75"/>
    </row>
    <row r="12" spans="1:7" ht="19.5" customHeight="1" thickBot="1" x14ac:dyDescent="0.35">
      <c r="A12" s="325" t="s">
        <v>236</v>
      </c>
      <c r="B12" s="326"/>
      <c r="C12" s="326"/>
      <c r="D12" s="326"/>
      <c r="E12" s="326"/>
      <c r="F12" s="326"/>
      <c r="G12" s="83" t="s">
        <v>11</v>
      </c>
    </row>
    <row r="13" spans="1:7" ht="15.75" customHeight="1" x14ac:dyDescent="0.3">
      <c r="A13" s="14"/>
      <c r="B13" s="328"/>
      <c r="C13" s="328"/>
      <c r="D13" s="328"/>
      <c r="E13" s="263"/>
      <c r="F13" s="84" t="s">
        <v>12</v>
      </c>
      <c r="G13" s="183"/>
    </row>
    <row r="14" spans="1:7" ht="14.25" customHeight="1" x14ac:dyDescent="0.3">
      <c r="A14" s="134"/>
      <c r="B14" s="119"/>
      <c r="C14" s="119"/>
      <c r="D14" s="119"/>
      <c r="E14" s="334" t="s">
        <v>13</v>
      </c>
      <c r="F14" s="335"/>
      <c r="G14" s="17"/>
    </row>
    <row r="15" spans="1:7" ht="15.75" customHeight="1" x14ac:dyDescent="0.3">
      <c r="A15" s="85"/>
      <c r="B15" s="85"/>
      <c r="C15" s="85"/>
      <c r="D15" s="85"/>
      <c r="E15" s="85"/>
      <c r="F15" s="247" t="s">
        <v>14</v>
      </c>
      <c r="G15" s="195">
        <v>4906002413</v>
      </c>
    </row>
    <row r="16" spans="1:7" ht="15.75" customHeight="1" x14ac:dyDescent="0.3">
      <c r="A16" s="85" t="s">
        <v>232</v>
      </c>
      <c r="B16" s="85"/>
      <c r="C16" s="85"/>
      <c r="D16" s="85"/>
      <c r="E16" s="329" t="s">
        <v>15</v>
      </c>
      <c r="F16" s="330"/>
      <c r="G16" s="194">
        <v>490901001</v>
      </c>
    </row>
    <row r="17" spans="1:8" ht="19.5" customHeight="1" x14ac:dyDescent="0.3">
      <c r="A17" s="152" t="s">
        <v>130</v>
      </c>
      <c r="B17" s="19"/>
      <c r="C17" s="19"/>
      <c r="D17" s="19"/>
      <c r="E17" s="334" t="s">
        <v>13</v>
      </c>
      <c r="F17" s="335"/>
      <c r="G17" s="18"/>
    </row>
    <row r="18" spans="1:8" ht="15.75" customHeight="1" x14ac:dyDescent="0.3">
      <c r="A18" s="120" t="s">
        <v>168</v>
      </c>
      <c r="B18" s="19"/>
      <c r="C18" s="19"/>
      <c r="D18" s="19"/>
      <c r="E18" s="121"/>
      <c r="F18" s="248" t="s">
        <v>18</v>
      </c>
      <c r="G18" s="194">
        <v>612</v>
      </c>
    </row>
    <row r="19" spans="1:8" ht="18.75" customHeight="1" x14ac:dyDescent="0.25">
      <c r="A19" s="120" t="s">
        <v>235</v>
      </c>
      <c r="B19" s="19"/>
      <c r="C19" s="19"/>
      <c r="D19" s="19"/>
      <c r="E19" s="85"/>
      <c r="F19" s="247"/>
      <c r="G19" s="332"/>
    </row>
    <row r="20" spans="1:8" ht="15.75" customHeight="1" x14ac:dyDescent="0.25">
      <c r="A20" s="120"/>
      <c r="B20" s="331"/>
      <c r="C20" s="331"/>
      <c r="D20" s="19"/>
      <c r="E20" s="264"/>
      <c r="F20" s="86"/>
      <c r="G20" s="333"/>
    </row>
    <row r="21" spans="1:8" ht="15.75" customHeight="1" thickBot="1" x14ac:dyDescent="0.35">
      <c r="A21" s="85" t="s">
        <v>16</v>
      </c>
      <c r="B21" s="85"/>
      <c r="C21" s="85"/>
      <c r="D21" s="122"/>
      <c r="E21" s="303" t="s">
        <v>17</v>
      </c>
      <c r="F21" s="304"/>
      <c r="G21" s="20">
        <v>383</v>
      </c>
    </row>
    <row r="22" spans="1:8" s="2" customFormat="1" ht="15.75" customHeight="1" x14ac:dyDescent="0.3">
      <c r="A22" s="307" t="s">
        <v>32</v>
      </c>
      <c r="B22" s="308"/>
      <c r="C22" s="308"/>
      <c r="D22" s="308"/>
      <c r="E22" s="308"/>
      <c r="F22" s="308"/>
      <c r="G22" s="308"/>
    </row>
    <row r="23" spans="1:8" s="2" customFormat="1" ht="19.5" customHeight="1" x14ac:dyDescent="0.3">
      <c r="A23" s="310" t="s">
        <v>0</v>
      </c>
      <c r="B23" s="309" t="s">
        <v>1</v>
      </c>
      <c r="C23" s="321" t="s">
        <v>131</v>
      </c>
      <c r="D23" s="309" t="s">
        <v>19</v>
      </c>
      <c r="E23" s="309"/>
      <c r="F23" s="309"/>
      <c r="G23" s="309"/>
    </row>
    <row r="24" spans="1:8" s="2" customFormat="1" ht="56.25" customHeight="1" x14ac:dyDescent="0.3">
      <c r="A24" s="311"/>
      <c r="B24" s="309"/>
      <c r="C24" s="321"/>
      <c r="D24" s="150" t="s">
        <v>238</v>
      </c>
      <c r="E24" s="246" t="s">
        <v>239</v>
      </c>
      <c r="F24" s="246" t="s">
        <v>240</v>
      </c>
      <c r="G24" s="150" t="s">
        <v>10</v>
      </c>
    </row>
    <row r="25" spans="1:8" s="80" customFormat="1" ht="11.25" customHeight="1" thickBot="1" x14ac:dyDescent="0.3">
      <c r="A25" s="148">
        <v>1</v>
      </c>
      <c r="B25" s="87">
        <v>2</v>
      </c>
      <c r="C25" s="88">
        <v>3</v>
      </c>
      <c r="D25" s="88">
        <v>4</v>
      </c>
      <c r="E25" s="87">
        <v>5</v>
      </c>
      <c r="F25" s="87">
        <v>6</v>
      </c>
      <c r="G25" s="88">
        <v>7</v>
      </c>
    </row>
    <row r="26" spans="1:8" customFormat="1" ht="17.25" customHeight="1" x14ac:dyDescent="0.3">
      <c r="A26" s="167" t="s">
        <v>132</v>
      </c>
      <c r="B26" s="89" t="s">
        <v>6</v>
      </c>
      <c r="C26" s="90" t="s">
        <v>5</v>
      </c>
      <c r="D26" s="184">
        <v>0</v>
      </c>
      <c r="E26" s="265">
        <v>0</v>
      </c>
      <c r="F26" s="266">
        <v>0</v>
      </c>
      <c r="G26" s="91"/>
    </row>
    <row r="27" spans="1:8" s="13" customFormat="1" ht="18" customHeight="1" x14ac:dyDescent="0.3">
      <c r="A27" s="168" t="s">
        <v>133</v>
      </c>
      <c r="B27" s="92" t="s">
        <v>7</v>
      </c>
      <c r="C27" s="93" t="s">
        <v>5</v>
      </c>
      <c r="D27" s="185">
        <f>D26+D28-D55+D94-D98</f>
        <v>0</v>
      </c>
      <c r="E27" s="193">
        <f t="shared" ref="E27:F27" si="0">E26+E28-E55+E94-E98</f>
        <v>0</v>
      </c>
      <c r="F27" s="193">
        <f t="shared" si="0"/>
        <v>0</v>
      </c>
      <c r="G27" s="151"/>
      <c r="H27" s="21"/>
    </row>
    <row r="28" spans="1:8" s="201" customFormat="1" ht="15" customHeight="1" x14ac:dyDescent="0.3">
      <c r="A28" s="196" t="s">
        <v>108</v>
      </c>
      <c r="B28" s="197" t="s">
        <v>33</v>
      </c>
      <c r="C28" s="198" t="s">
        <v>5</v>
      </c>
      <c r="D28" s="199">
        <f>D29+D30+D34+D35+D39</f>
        <v>11297200</v>
      </c>
      <c r="E28" s="267">
        <f t="shared" ref="E28:F28" si="1">E29+E30+E34+E35+E39</f>
        <v>11873600</v>
      </c>
      <c r="F28" s="267">
        <f t="shared" si="1"/>
        <v>12254300</v>
      </c>
      <c r="G28" s="200"/>
    </row>
    <row r="29" spans="1:8" s="2" customFormat="1" ht="30.75" customHeight="1" x14ac:dyDescent="0.3">
      <c r="A29" s="169" t="s">
        <v>84</v>
      </c>
      <c r="B29" s="97">
        <v>1100</v>
      </c>
      <c r="C29" s="93">
        <v>120</v>
      </c>
      <c r="D29" s="185"/>
      <c r="E29" s="268"/>
      <c r="F29" s="269"/>
      <c r="G29" s="151"/>
    </row>
    <row r="30" spans="1:8" s="201" customFormat="1" ht="18.75" customHeight="1" x14ac:dyDescent="0.3">
      <c r="A30" s="202" t="s">
        <v>31</v>
      </c>
      <c r="B30" s="203">
        <v>1200</v>
      </c>
      <c r="C30" s="204">
        <v>130</v>
      </c>
      <c r="D30" s="199">
        <f>D31+D32+D33</f>
        <v>10293000</v>
      </c>
      <c r="E30" s="267">
        <f t="shared" ref="E30:F30" si="2">E31+E32+E33</f>
        <v>10858400</v>
      </c>
      <c r="F30" s="267">
        <f t="shared" si="2"/>
        <v>11416100</v>
      </c>
      <c r="G30" s="205"/>
    </row>
    <row r="31" spans="1:8" s="2" customFormat="1" ht="44.25" customHeight="1" x14ac:dyDescent="0.3">
      <c r="A31" s="170" t="s">
        <v>159</v>
      </c>
      <c r="B31" s="98">
        <v>1210</v>
      </c>
      <c r="C31" s="99">
        <v>130</v>
      </c>
      <c r="D31" s="294">
        <v>10293000</v>
      </c>
      <c r="E31" s="294">
        <v>10858400</v>
      </c>
      <c r="F31" s="294">
        <v>11416100</v>
      </c>
      <c r="G31" s="171"/>
    </row>
    <row r="32" spans="1:8" s="6" customFormat="1" ht="43.5" customHeight="1" x14ac:dyDescent="0.3">
      <c r="A32" s="172" t="s">
        <v>100</v>
      </c>
      <c r="B32" s="97">
        <v>1220</v>
      </c>
      <c r="C32" s="93">
        <v>130</v>
      </c>
      <c r="D32" s="185"/>
      <c r="E32" s="268"/>
      <c r="F32" s="193"/>
      <c r="G32" s="151"/>
    </row>
    <row r="33" spans="1:8" s="6" customFormat="1" ht="15" customHeight="1" x14ac:dyDescent="0.3">
      <c r="A33" s="173" t="s">
        <v>85</v>
      </c>
      <c r="B33" s="97">
        <v>1230</v>
      </c>
      <c r="C33" s="93">
        <v>130</v>
      </c>
      <c r="D33" s="185"/>
      <c r="E33" s="268"/>
      <c r="F33" s="193"/>
      <c r="G33" s="151"/>
      <c r="H33" s="82"/>
    </row>
    <row r="34" spans="1:8" s="2" customFormat="1" ht="15" customHeight="1" x14ac:dyDescent="0.3">
      <c r="A34" s="169" t="s">
        <v>86</v>
      </c>
      <c r="B34" s="98">
        <v>1300</v>
      </c>
      <c r="C34" s="100">
        <v>140</v>
      </c>
      <c r="D34" s="187"/>
      <c r="E34" s="270"/>
      <c r="F34" s="271"/>
      <c r="G34" s="102"/>
    </row>
    <row r="35" spans="1:8" s="201" customFormat="1" ht="15" customHeight="1" x14ac:dyDescent="0.3">
      <c r="A35" s="206" t="s">
        <v>115</v>
      </c>
      <c r="B35" s="207">
        <v>1400</v>
      </c>
      <c r="C35" s="208">
        <v>150</v>
      </c>
      <c r="D35" s="209">
        <f>D36+D37+D38</f>
        <v>1004200</v>
      </c>
      <c r="E35" s="272">
        <f t="shared" ref="E35:F35" si="3">E36+E37+E38</f>
        <v>1015200</v>
      </c>
      <c r="F35" s="272">
        <f t="shared" si="3"/>
        <v>838200</v>
      </c>
      <c r="G35" s="210"/>
    </row>
    <row r="36" spans="1:8" s="6" customFormat="1" ht="29.25" customHeight="1" x14ac:dyDescent="0.3">
      <c r="A36" s="172" t="s">
        <v>106</v>
      </c>
      <c r="B36" s="97">
        <v>1410</v>
      </c>
      <c r="C36" s="93">
        <v>150</v>
      </c>
      <c r="D36" s="185">
        <f>447000+160000+368400+10800+18000</f>
        <v>1004200</v>
      </c>
      <c r="E36" s="185">
        <f>458000+160000+368400+10800+18000</f>
        <v>1015200</v>
      </c>
      <c r="F36" s="185">
        <f>281000+160000+368400+10800+18000</f>
        <v>838200</v>
      </c>
      <c r="G36" s="151"/>
    </row>
    <row r="37" spans="1:8" s="6" customFormat="1" ht="15" customHeight="1" x14ac:dyDescent="0.3">
      <c r="A37" s="172" t="s">
        <v>23</v>
      </c>
      <c r="B37" s="97">
        <v>1420</v>
      </c>
      <c r="C37" s="93">
        <v>150</v>
      </c>
      <c r="D37" s="185"/>
      <c r="E37" s="273"/>
      <c r="F37" s="269"/>
      <c r="G37" s="151"/>
    </row>
    <row r="38" spans="1:8" s="6" customFormat="1" ht="50.25" customHeight="1" thickBot="1" x14ac:dyDescent="0.35">
      <c r="A38" s="172" t="s">
        <v>98</v>
      </c>
      <c r="B38" s="118">
        <v>1430</v>
      </c>
      <c r="C38" s="140">
        <v>150</v>
      </c>
      <c r="D38" s="188"/>
      <c r="E38" s="274"/>
      <c r="F38" s="275"/>
      <c r="G38" s="142"/>
      <c r="H38" s="82"/>
    </row>
    <row r="39" spans="1:8" s="201" customFormat="1" ht="15" customHeight="1" x14ac:dyDescent="0.3">
      <c r="A39" s="219" t="s">
        <v>83</v>
      </c>
      <c r="B39" s="203">
        <v>1500</v>
      </c>
      <c r="C39" s="204">
        <v>180</v>
      </c>
      <c r="D39" s="199"/>
      <c r="E39" s="276"/>
      <c r="F39" s="277"/>
      <c r="G39" s="205"/>
    </row>
    <row r="40" spans="1:8" s="2" customFormat="1" ht="15" customHeight="1" x14ac:dyDescent="0.3">
      <c r="A40" s="169" t="s">
        <v>24</v>
      </c>
      <c r="B40" s="103">
        <v>1600</v>
      </c>
      <c r="C40" s="104" t="s">
        <v>5</v>
      </c>
      <c r="D40" s="189"/>
      <c r="E40" s="270"/>
      <c r="F40" s="278"/>
      <c r="G40" s="106"/>
      <c r="H40" s="81"/>
    </row>
    <row r="41" spans="1:8" s="2" customFormat="1" ht="33.75" customHeight="1" x14ac:dyDescent="0.3">
      <c r="A41" s="174" t="s">
        <v>120</v>
      </c>
      <c r="B41" s="97">
        <v>1610</v>
      </c>
      <c r="C41" s="107">
        <v>400</v>
      </c>
      <c r="D41" s="189"/>
      <c r="E41" s="270"/>
      <c r="F41" s="279"/>
      <c r="G41" s="106"/>
      <c r="H41" s="81"/>
    </row>
    <row r="42" spans="1:8" s="2" customFormat="1" ht="30.75" customHeight="1" x14ac:dyDescent="0.3">
      <c r="A42" s="175" t="s">
        <v>87</v>
      </c>
      <c r="B42" s="97">
        <v>1611</v>
      </c>
      <c r="C42" s="107">
        <v>410</v>
      </c>
      <c r="D42" s="189"/>
      <c r="E42" s="273"/>
      <c r="F42" s="279"/>
      <c r="G42" s="106"/>
    </row>
    <row r="43" spans="1:8" s="2" customFormat="1" ht="15" customHeight="1" x14ac:dyDescent="0.3">
      <c r="A43" s="175" t="s">
        <v>88</v>
      </c>
      <c r="B43" s="97">
        <v>1612</v>
      </c>
      <c r="C43" s="107">
        <v>420</v>
      </c>
      <c r="D43" s="189"/>
      <c r="E43" s="273"/>
      <c r="F43" s="279"/>
      <c r="G43" s="106"/>
    </row>
    <row r="44" spans="1:8" s="2" customFormat="1" ht="15" customHeight="1" x14ac:dyDescent="0.3">
      <c r="A44" s="175" t="s">
        <v>89</v>
      </c>
      <c r="B44" s="97">
        <v>1613</v>
      </c>
      <c r="C44" s="107">
        <v>430</v>
      </c>
      <c r="D44" s="189"/>
      <c r="E44" s="273"/>
      <c r="F44" s="279"/>
      <c r="G44" s="106"/>
    </row>
    <row r="45" spans="1:8" s="2" customFormat="1" ht="15" customHeight="1" x14ac:dyDescent="0.3">
      <c r="A45" s="175" t="s">
        <v>90</v>
      </c>
      <c r="B45" s="97">
        <v>1614</v>
      </c>
      <c r="C45" s="107">
        <v>440</v>
      </c>
      <c r="D45" s="189"/>
      <c r="E45" s="273"/>
      <c r="F45" s="279"/>
      <c r="G45" s="106"/>
    </row>
    <row r="46" spans="1:8" s="2" customFormat="1" ht="17.25" customHeight="1" x14ac:dyDescent="0.3">
      <c r="A46" s="172" t="s">
        <v>116</v>
      </c>
      <c r="B46" s="97">
        <v>1620</v>
      </c>
      <c r="C46" s="93">
        <v>600</v>
      </c>
      <c r="D46" s="189"/>
      <c r="E46" s="270"/>
      <c r="F46" s="279"/>
      <c r="G46" s="106"/>
    </row>
    <row r="47" spans="1:8" s="2" customFormat="1" ht="33.75" customHeight="1" x14ac:dyDescent="0.3">
      <c r="A47" s="175" t="s">
        <v>91</v>
      </c>
      <c r="B47" s="97">
        <v>1621</v>
      </c>
      <c r="C47" s="93">
        <v>620</v>
      </c>
      <c r="D47" s="189"/>
      <c r="E47" s="273"/>
      <c r="F47" s="279"/>
      <c r="G47" s="106"/>
    </row>
    <row r="48" spans="1:8" s="2" customFormat="1" ht="31.5" customHeight="1" x14ac:dyDescent="0.3">
      <c r="A48" s="175" t="s">
        <v>160</v>
      </c>
      <c r="B48" s="97">
        <v>1622</v>
      </c>
      <c r="C48" s="93">
        <v>630</v>
      </c>
      <c r="D48" s="189"/>
      <c r="E48" s="273"/>
      <c r="F48" s="279"/>
      <c r="G48" s="106"/>
    </row>
    <row r="49" spans="1:237" s="2" customFormat="1" ht="36" customHeight="1" x14ac:dyDescent="0.3">
      <c r="A49" s="176" t="s">
        <v>97</v>
      </c>
      <c r="B49" s="97">
        <v>1623</v>
      </c>
      <c r="C49" s="93">
        <v>650</v>
      </c>
      <c r="D49" s="189"/>
      <c r="E49" s="273"/>
      <c r="F49" s="279"/>
      <c r="G49" s="106"/>
    </row>
    <row r="50" spans="1:237" s="2" customFormat="1" ht="17.25" customHeight="1" x14ac:dyDescent="0.3">
      <c r="A50" s="169" t="s">
        <v>134</v>
      </c>
      <c r="B50" s="97">
        <v>1700</v>
      </c>
      <c r="C50" s="107" t="s">
        <v>5</v>
      </c>
      <c r="D50" s="189"/>
      <c r="E50" s="270"/>
      <c r="F50" s="279"/>
      <c r="G50" s="106"/>
    </row>
    <row r="51" spans="1:237" s="6" customFormat="1" ht="30" customHeight="1" x14ac:dyDescent="0.3">
      <c r="A51" s="172" t="s">
        <v>105</v>
      </c>
      <c r="B51" s="97">
        <v>1710</v>
      </c>
      <c r="C51" s="93">
        <v>510</v>
      </c>
      <c r="D51" s="185"/>
      <c r="E51" s="268"/>
      <c r="F51" s="193"/>
      <c r="G51" s="93" t="s">
        <v>5</v>
      </c>
      <c r="H51" s="82"/>
    </row>
    <row r="52" spans="1:237" s="6" customFormat="1" ht="18.75" customHeight="1" x14ac:dyDescent="0.3">
      <c r="A52" s="177" t="s">
        <v>135</v>
      </c>
      <c r="B52" s="97">
        <v>1720</v>
      </c>
      <c r="C52" s="93">
        <v>510</v>
      </c>
      <c r="D52" s="185"/>
      <c r="E52" s="280"/>
      <c r="F52" s="193"/>
      <c r="G52" s="93"/>
      <c r="H52" s="82"/>
    </row>
    <row r="53" spans="1:237" s="6" customFormat="1" ht="15" customHeight="1" x14ac:dyDescent="0.3">
      <c r="A53" s="172" t="s">
        <v>37</v>
      </c>
      <c r="B53" s="97">
        <v>1730</v>
      </c>
      <c r="C53" s="93">
        <v>640</v>
      </c>
      <c r="D53" s="185"/>
      <c r="E53" s="280"/>
      <c r="F53" s="193"/>
      <c r="G53" s="93"/>
    </row>
    <row r="54" spans="1:237" s="6" customFormat="1" ht="15" customHeight="1" x14ac:dyDescent="0.3">
      <c r="A54" s="172" t="s">
        <v>40</v>
      </c>
      <c r="B54" s="108">
        <v>1740</v>
      </c>
      <c r="C54" s="109">
        <v>710</v>
      </c>
      <c r="D54" s="190"/>
      <c r="E54" s="268"/>
      <c r="F54" s="281"/>
      <c r="G54" s="109"/>
      <c r="H54" s="299" t="s">
        <v>164</v>
      </c>
      <c r="I54" s="300"/>
      <c r="J54" s="300"/>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c r="GT54" s="12"/>
      <c r="GU54" s="12"/>
      <c r="GV54" s="12"/>
      <c r="GW54" s="12"/>
      <c r="GX54" s="12"/>
      <c r="GY54" s="12"/>
      <c r="GZ54" s="12"/>
      <c r="HA54" s="12"/>
      <c r="HB54" s="12"/>
      <c r="HC54" s="12"/>
      <c r="HD54" s="12"/>
      <c r="HE54" s="12"/>
      <c r="HF54" s="12"/>
      <c r="HG54" s="12"/>
      <c r="HH54" s="12"/>
      <c r="HI54" s="12"/>
      <c r="HJ54" s="12"/>
      <c r="HK54" s="12"/>
      <c r="HL54" s="12"/>
      <c r="HM54" s="12"/>
      <c r="HN54" s="12"/>
      <c r="HO54" s="12"/>
      <c r="HP54" s="12"/>
      <c r="HQ54" s="12"/>
      <c r="HR54" s="12"/>
      <c r="HS54" s="12"/>
      <c r="HT54" s="12"/>
      <c r="HU54" s="12"/>
      <c r="HV54" s="12"/>
      <c r="HW54" s="12"/>
      <c r="HX54" s="12"/>
      <c r="HY54" s="12"/>
      <c r="HZ54" s="12"/>
      <c r="IA54" s="12"/>
      <c r="IB54" s="12"/>
      <c r="IC54" s="12"/>
    </row>
    <row r="55" spans="1:237" s="217" customFormat="1" ht="15" customHeight="1" x14ac:dyDescent="0.3">
      <c r="A55" s="211" t="s">
        <v>161</v>
      </c>
      <c r="B55" s="212">
        <v>2000</v>
      </c>
      <c r="C55" s="213" t="s">
        <v>5</v>
      </c>
      <c r="D55" s="214">
        <f>D56+D65+D71+D75+D82+D85</f>
        <v>11297200</v>
      </c>
      <c r="E55" s="282">
        <f t="shared" ref="E55:F55" si="4">E56+E65+E71+E75+E82+E85</f>
        <v>11873600</v>
      </c>
      <c r="F55" s="282">
        <f t="shared" si="4"/>
        <v>12254300</v>
      </c>
      <c r="G55" s="215"/>
      <c r="H55" s="299"/>
      <c r="I55" s="300"/>
      <c r="J55" s="300"/>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216"/>
      <c r="AH55" s="216"/>
      <c r="AI55" s="216"/>
      <c r="AJ55" s="216"/>
      <c r="AK55" s="216"/>
      <c r="AL55" s="216"/>
      <c r="AM55" s="216"/>
      <c r="AN55" s="216"/>
      <c r="AO55" s="216"/>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6"/>
      <c r="BQ55" s="216"/>
      <c r="BR55" s="216"/>
      <c r="BS55" s="216"/>
      <c r="BT55" s="216"/>
      <c r="BU55" s="216"/>
      <c r="BV55" s="216"/>
      <c r="BW55" s="216"/>
      <c r="BX55" s="216"/>
      <c r="BY55" s="216"/>
      <c r="BZ55" s="216"/>
      <c r="CA55" s="216"/>
      <c r="CB55" s="216"/>
      <c r="CC55" s="216"/>
      <c r="CD55" s="216"/>
      <c r="CE55" s="216"/>
      <c r="CF55" s="216"/>
      <c r="CG55" s="216"/>
      <c r="CH55" s="216"/>
      <c r="CI55" s="216"/>
      <c r="CJ55" s="216"/>
      <c r="CK55" s="216"/>
      <c r="CL55" s="216"/>
      <c r="CM55" s="216"/>
      <c r="CN55" s="216"/>
      <c r="CO55" s="216"/>
      <c r="CP55" s="216"/>
      <c r="CQ55" s="216"/>
      <c r="CR55" s="216"/>
      <c r="CS55" s="216"/>
      <c r="CT55" s="216"/>
      <c r="CU55" s="216"/>
      <c r="CV55" s="216"/>
      <c r="CW55" s="216"/>
      <c r="CX55" s="216"/>
      <c r="CY55" s="216"/>
      <c r="CZ55" s="216"/>
      <c r="DA55" s="216"/>
      <c r="DB55" s="216"/>
      <c r="DC55" s="216"/>
      <c r="DD55" s="216"/>
      <c r="DE55" s="216"/>
      <c r="DF55" s="216"/>
      <c r="DG55" s="216"/>
      <c r="DH55" s="216"/>
      <c r="DI55" s="216"/>
      <c r="DJ55" s="216"/>
      <c r="DK55" s="216"/>
      <c r="DL55" s="216"/>
      <c r="DM55" s="216"/>
      <c r="DN55" s="216"/>
      <c r="DO55" s="216"/>
      <c r="DP55" s="216"/>
      <c r="DQ55" s="216"/>
      <c r="DR55" s="216"/>
      <c r="DS55" s="216"/>
      <c r="DT55" s="216"/>
      <c r="DU55" s="216"/>
      <c r="DV55" s="216"/>
      <c r="DW55" s="216"/>
      <c r="DX55" s="216"/>
      <c r="DY55" s="216"/>
      <c r="DZ55" s="216"/>
      <c r="EA55" s="216"/>
      <c r="EB55" s="216"/>
      <c r="EC55" s="216"/>
      <c r="ED55" s="216"/>
      <c r="EE55" s="216"/>
      <c r="EF55" s="216"/>
      <c r="EG55" s="216"/>
      <c r="EH55" s="216"/>
      <c r="EI55" s="216"/>
      <c r="EJ55" s="216"/>
      <c r="EK55" s="216"/>
      <c r="EL55" s="216"/>
      <c r="EM55" s="216"/>
      <c r="EN55" s="216"/>
      <c r="EO55" s="216"/>
      <c r="EP55" s="216"/>
      <c r="EQ55" s="216"/>
      <c r="ER55" s="216"/>
      <c r="ES55" s="216"/>
      <c r="ET55" s="216"/>
      <c r="EU55" s="216"/>
      <c r="EV55" s="216"/>
      <c r="EW55" s="216"/>
      <c r="EX55" s="216"/>
      <c r="EY55" s="216"/>
      <c r="EZ55" s="216"/>
      <c r="FA55" s="216"/>
      <c r="FB55" s="216"/>
      <c r="FC55" s="216"/>
      <c r="FD55" s="216"/>
      <c r="FE55" s="216"/>
      <c r="FF55" s="216"/>
      <c r="FG55" s="216"/>
      <c r="FH55" s="216"/>
      <c r="FI55" s="216"/>
      <c r="FJ55" s="216"/>
      <c r="FK55" s="216"/>
      <c r="FL55" s="216"/>
      <c r="FM55" s="216"/>
      <c r="FN55" s="216"/>
      <c r="FO55" s="216"/>
      <c r="FP55" s="216"/>
      <c r="FQ55" s="216"/>
      <c r="FR55" s="216"/>
      <c r="FS55" s="216"/>
      <c r="FT55" s="216"/>
      <c r="FU55" s="216"/>
      <c r="FV55" s="216"/>
      <c r="FW55" s="216"/>
      <c r="FX55" s="216"/>
      <c r="FY55" s="216"/>
      <c r="FZ55" s="216"/>
      <c r="GA55" s="216"/>
      <c r="GB55" s="216"/>
      <c r="GC55" s="216"/>
      <c r="GD55" s="216"/>
      <c r="GE55" s="216"/>
      <c r="GF55" s="216"/>
      <c r="GG55" s="216"/>
      <c r="GH55" s="216"/>
      <c r="GI55" s="216"/>
      <c r="GJ55" s="216"/>
      <c r="GK55" s="216"/>
      <c r="GL55" s="216"/>
      <c r="GM55" s="216"/>
      <c r="GN55" s="216"/>
      <c r="GO55" s="216"/>
      <c r="GP55" s="216"/>
      <c r="GQ55" s="216"/>
      <c r="GR55" s="216"/>
      <c r="GS55" s="216"/>
      <c r="GT55" s="216"/>
      <c r="GU55" s="216"/>
      <c r="GV55" s="216"/>
      <c r="GW55" s="216"/>
      <c r="GX55" s="216"/>
      <c r="GY55" s="216"/>
      <c r="GZ55" s="216"/>
      <c r="HA55" s="216"/>
      <c r="HB55" s="216"/>
      <c r="HC55" s="216"/>
      <c r="HD55" s="216"/>
      <c r="HE55" s="216"/>
      <c r="HF55" s="216"/>
      <c r="HG55" s="216"/>
      <c r="HH55" s="216"/>
      <c r="HI55" s="216"/>
      <c r="HJ55" s="216"/>
      <c r="HK55" s="216"/>
      <c r="HL55" s="216"/>
      <c r="HM55" s="216"/>
      <c r="HN55" s="216"/>
      <c r="HO55" s="216"/>
      <c r="HP55" s="216"/>
      <c r="HQ55" s="216"/>
      <c r="HR55" s="216"/>
      <c r="HS55" s="216"/>
      <c r="HT55" s="216"/>
      <c r="HU55" s="216"/>
      <c r="HV55" s="216"/>
      <c r="HW55" s="216"/>
      <c r="HX55" s="216"/>
      <c r="HY55" s="216"/>
      <c r="HZ55" s="216"/>
      <c r="IA55" s="216"/>
      <c r="IB55" s="216"/>
      <c r="IC55" s="216"/>
    </row>
    <row r="56" spans="1:237" s="218" customFormat="1" ht="30.75" customHeight="1" x14ac:dyDescent="0.3">
      <c r="A56" s="206" t="s">
        <v>104</v>
      </c>
      <c r="B56" s="207">
        <v>2100</v>
      </c>
      <c r="C56" s="208" t="s">
        <v>5</v>
      </c>
      <c r="D56" s="214">
        <f>D57+D58+D59+D60+D61+D62+D63+D64</f>
        <v>9988400</v>
      </c>
      <c r="E56" s="282">
        <f t="shared" ref="E56:F56" si="5">E57+E58+E59+E60+E61+E62+E63+E64</f>
        <v>10528300</v>
      </c>
      <c r="F56" s="282">
        <f t="shared" si="5"/>
        <v>11086000</v>
      </c>
      <c r="G56" s="210" t="s">
        <v>5</v>
      </c>
      <c r="H56" s="216"/>
      <c r="I56" s="216"/>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c r="AU56" s="216"/>
      <c r="AV56" s="216"/>
      <c r="AW56" s="216"/>
      <c r="AX56" s="216"/>
      <c r="AY56" s="216"/>
      <c r="AZ56" s="216"/>
      <c r="BA56" s="216"/>
      <c r="BB56" s="216"/>
      <c r="BC56" s="216"/>
      <c r="BD56" s="216"/>
      <c r="BE56" s="216"/>
      <c r="BF56" s="216"/>
      <c r="BG56" s="216"/>
      <c r="BH56" s="216"/>
      <c r="BI56" s="216"/>
      <c r="BJ56" s="216"/>
      <c r="BK56" s="216"/>
      <c r="BL56" s="216"/>
      <c r="BM56" s="216"/>
      <c r="BN56" s="216"/>
      <c r="BO56" s="216"/>
      <c r="BP56" s="216"/>
      <c r="BQ56" s="216"/>
      <c r="BR56" s="216"/>
      <c r="BS56" s="216"/>
      <c r="BT56" s="216"/>
      <c r="BU56" s="216"/>
      <c r="BV56" s="216"/>
      <c r="BW56" s="216"/>
      <c r="BX56" s="216"/>
      <c r="BY56" s="216"/>
      <c r="BZ56" s="216"/>
      <c r="CA56" s="216"/>
      <c r="CB56" s="216"/>
      <c r="CC56" s="216"/>
      <c r="CD56" s="216"/>
      <c r="CE56" s="216"/>
      <c r="CF56" s="216"/>
      <c r="CG56" s="216"/>
      <c r="CH56" s="216"/>
      <c r="CI56" s="216"/>
      <c r="CJ56" s="216"/>
      <c r="CK56" s="216"/>
      <c r="CL56" s="216"/>
      <c r="CM56" s="216"/>
      <c r="CN56" s="216"/>
      <c r="CO56" s="216"/>
      <c r="CP56" s="216"/>
      <c r="CQ56" s="216"/>
      <c r="CR56" s="216"/>
      <c r="CS56" s="216"/>
      <c r="CT56" s="216"/>
      <c r="CU56" s="216"/>
      <c r="CV56" s="216"/>
      <c r="CW56" s="216"/>
      <c r="CX56" s="216"/>
      <c r="CY56" s="216"/>
      <c r="CZ56" s="216"/>
      <c r="DA56" s="216"/>
      <c r="DB56" s="216"/>
      <c r="DC56" s="216"/>
      <c r="DD56" s="216"/>
      <c r="DE56" s="216"/>
      <c r="DF56" s="216"/>
      <c r="DG56" s="216"/>
      <c r="DH56" s="216"/>
      <c r="DI56" s="216"/>
      <c r="DJ56" s="216"/>
      <c r="DK56" s="216"/>
      <c r="DL56" s="216"/>
      <c r="DM56" s="216"/>
      <c r="DN56" s="216"/>
      <c r="DO56" s="216"/>
      <c r="DP56" s="216"/>
      <c r="DQ56" s="216"/>
      <c r="DR56" s="216"/>
      <c r="DS56" s="216"/>
      <c r="DT56" s="216"/>
      <c r="DU56" s="216"/>
      <c r="DV56" s="216"/>
      <c r="DW56" s="216"/>
      <c r="DX56" s="216"/>
      <c r="DY56" s="216"/>
      <c r="DZ56" s="216"/>
      <c r="EA56" s="216"/>
      <c r="EB56" s="216"/>
      <c r="EC56" s="216"/>
      <c r="ED56" s="216"/>
      <c r="EE56" s="216"/>
      <c r="EF56" s="216"/>
      <c r="EG56" s="216"/>
      <c r="EH56" s="216"/>
      <c r="EI56" s="216"/>
      <c r="EJ56" s="216"/>
      <c r="EK56" s="216"/>
      <c r="EL56" s="216"/>
      <c r="EM56" s="216"/>
      <c r="EN56" s="216"/>
      <c r="EO56" s="216"/>
      <c r="EP56" s="216"/>
      <c r="EQ56" s="216"/>
      <c r="ER56" s="216"/>
      <c r="ES56" s="216"/>
      <c r="ET56" s="216"/>
      <c r="EU56" s="216"/>
      <c r="EV56" s="216"/>
      <c r="EW56" s="216"/>
      <c r="EX56" s="216"/>
      <c r="EY56" s="216"/>
      <c r="EZ56" s="216"/>
      <c r="FA56" s="216"/>
      <c r="FB56" s="216"/>
      <c r="FC56" s="216"/>
      <c r="FD56" s="216"/>
      <c r="FE56" s="216"/>
      <c r="FF56" s="216"/>
      <c r="FG56" s="216"/>
      <c r="FH56" s="216"/>
      <c r="FI56" s="216"/>
      <c r="FJ56" s="216"/>
      <c r="FK56" s="216"/>
      <c r="FL56" s="216"/>
      <c r="FM56" s="216"/>
      <c r="FN56" s="216"/>
      <c r="FO56" s="216"/>
      <c r="FP56" s="216"/>
      <c r="FQ56" s="216"/>
      <c r="FR56" s="216"/>
      <c r="FS56" s="216"/>
      <c r="FT56" s="216"/>
      <c r="FU56" s="216"/>
      <c r="FV56" s="216"/>
      <c r="FW56" s="216"/>
      <c r="FX56" s="216"/>
      <c r="FY56" s="216"/>
      <c r="FZ56" s="216"/>
      <c r="GA56" s="216"/>
      <c r="GB56" s="216"/>
      <c r="GC56" s="216"/>
      <c r="GD56" s="216"/>
      <c r="GE56" s="216"/>
      <c r="GF56" s="216"/>
      <c r="GG56" s="216"/>
      <c r="GH56" s="216"/>
      <c r="GI56" s="216"/>
      <c r="GJ56" s="216"/>
      <c r="GK56" s="216"/>
      <c r="GL56" s="216"/>
      <c r="GM56" s="216"/>
      <c r="GN56" s="216"/>
      <c r="GO56" s="216"/>
      <c r="GP56" s="216"/>
      <c r="GQ56" s="216"/>
      <c r="GR56" s="216"/>
      <c r="GS56" s="216"/>
      <c r="GT56" s="216"/>
      <c r="GU56" s="216"/>
      <c r="GV56" s="216"/>
      <c r="GW56" s="216"/>
      <c r="GX56" s="216"/>
      <c r="GY56" s="216"/>
      <c r="GZ56" s="216"/>
      <c r="HA56" s="216"/>
      <c r="HB56" s="216"/>
      <c r="HC56" s="216"/>
      <c r="HD56" s="216"/>
      <c r="HE56" s="216"/>
      <c r="HF56" s="216"/>
      <c r="HG56" s="216"/>
      <c r="HH56" s="216"/>
      <c r="HI56" s="216"/>
      <c r="HJ56" s="216"/>
      <c r="HK56" s="216"/>
      <c r="HL56" s="216"/>
      <c r="HM56" s="216"/>
      <c r="HN56" s="216"/>
      <c r="HO56" s="216"/>
      <c r="HP56" s="216"/>
      <c r="HQ56" s="216"/>
      <c r="HR56" s="216"/>
      <c r="HS56" s="216"/>
      <c r="HT56" s="216"/>
      <c r="HU56" s="216"/>
      <c r="HV56" s="216"/>
      <c r="HW56" s="216"/>
      <c r="HX56" s="216"/>
      <c r="HY56" s="216"/>
      <c r="HZ56" s="216"/>
      <c r="IA56" s="216"/>
      <c r="IB56" s="216"/>
      <c r="IC56" s="216"/>
    </row>
    <row r="57" spans="1:237" s="2" customFormat="1" ht="30" customHeight="1" x14ac:dyDescent="0.3">
      <c r="A57" s="172" t="s">
        <v>27</v>
      </c>
      <c r="B57" s="97">
        <v>2110</v>
      </c>
      <c r="C57" s="104">
        <v>111</v>
      </c>
      <c r="D57" s="189">
        <f>4894500+2491000</f>
        <v>7385500</v>
      </c>
      <c r="E57" s="270">
        <f>5216500+2591000</f>
        <v>7807500</v>
      </c>
      <c r="F57" s="279">
        <f>5548200+2695000</f>
        <v>8243200</v>
      </c>
      <c r="G57" s="106" t="s">
        <v>5</v>
      </c>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c r="HM57" s="11"/>
      <c r="HN57" s="11"/>
      <c r="HO57" s="11"/>
      <c r="HP57" s="11"/>
      <c r="HQ57" s="11"/>
      <c r="HR57" s="11"/>
      <c r="HS57" s="11"/>
      <c r="HT57" s="11"/>
      <c r="HU57" s="11"/>
      <c r="HV57" s="11"/>
      <c r="HW57" s="11"/>
      <c r="HX57" s="11"/>
      <c r="HY57" s="11"/>
      <c r="HZ57" s="11"/>
      <c r="IA57" s="11"/>
      <c r="IB57" s="11"/>
      <c r="IC57" s="11"/>
    </row>
    <row r="58" spans="1:237" s="2" customFormat="1" ht="15" customHeight="1" x14ac:dyDescent="0.3">
      <c r="A58" s="172" t="s">
        <v>2</v>
      </c>
      <c r="B58" s="97">
        <v>2120</v>
      </c>
      <c r="C58" s="104">
        <v>112</v>
      </c>
      <c r="D58" s="225">
        <f>6400+160000+368400</f>
        <v>534800</v>
      </c>
      <c r="E58" s="225">
        <f>6400+160000+61700+306700</f>
        <v>534800</v>
      </c>
      <c r="F58" s="225">
        <f>6400+160000+61700+306700</f>
        <v>534800</v>
      </c>
      <c r="G58" s="106" t="s">
        <v>5</v>
      </c>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row>
    <row r="59" spans="1:237" s="2" customFormat="1" ht="33.75" customHeight="1" x14ac:dyDescent="0.3">
      <c r="A59" s="172" t="s">
        <v>25</v>
      </c>
      <c r="B59" s="97">
        <v>2130</v>
      </c>
      <c r="C59" s="104">
        <v>113</v>
      </c>
      <c r="D59" s="189"/>
      <c r="E59" s="270"/>
      <c r="F59" s="279"/>
      <c r="G59" s="106" t="s">
        <v>5</v>
      </c>
    </row>
    <row r="60" spans="1:237" s="6" customFormat="1" ht="31.5" customHeight="1" x14ac:dyDescent="0.3">
      <c r="A60" s="172" t="s">
        <v>92</v>
      </c>
      <c r="B60" s="110">
        <v>2140</v>
      </c>
      <c r="C60" s="111">
        <v>119</v>
      </c>
      <c r="D60" s="185">
        <f>1370500+697600</f>
        <v>2068100</v>
      </c>
      <c r="E60" s="270">
        <f>1461000+725000</f>
        <v>2186000</v>
      </c>
      <c r="F60" s="193">
        <f>1553000+755000</f>
        <v>2308000</v>
      </c>
      <c r="G60" s="106" t="s">
        <v>5</v>
      </c>
    </row>
    <row r="61" spans="1:237" s="6" customFormat="1" ht="27.75" customHeight="1" x14ac:dyDescent="0.3">
      <c r="A61" s="172" t="s">
        <v>29</v>
      </c>
      <c r="B61" s="112">
        <v>2150</v>
      </c>
      <c r="C61" s="113">
        <v>131</v>
      </c>
      <c r="D61" s="186"/>
      <c r="E61" s="283"/>
      <c r="F61" s="284"/>
      <c r="G61" s="139" t="s">
        <v>5</v>
      </c>
    </row>
    <row r="62" spans="1:237" s="6" customFormat="1" ht="31.5" customHeight="1" x14ac:dyDescent="0.3">
      <c r="A62" s="172" t="s">
        <v>162</v>
      </c>
      <c r="B62" s="112">
        <v>2160</v>
      </c>
      <c r="C62" s="113">
        <v>133</v>
      </c>
      <c r="D62" s="186"/>
      <c r="E62" s="283"/>
      <c r="F62" s="284"/>
      <c r="G62" s="139"/>
    </row>
    <row r="63" spans="1:237" s="6" customFormat="1" ht="15" customHeight="1" x14ac:dyDescent="0.3">
      <c r="A63" s="172" t="s">
        <v>30</v>
      </c>
      <c r="B63" s="110">
        <v>2170</v>
      </c>
      <c r="C63" s="111">
        <v>134</v>
      </c>
      <c r="D63" s="185"/>
      <c r="E63" s="280"/>
      <c r="F63" s="193"/>
      <c r="G63" s="151" t="s">
        <v>5</v>
      </c>
    </row>
    <row r="64" spans="1:237" s="6" customFormat="1" ht="31.5" customHeight="1" thickBot="1" x14ac:dyDescent="0.35">
      <c r="A64" s="172" t="s">
        <v>157</v>
      </c>
      <c r="B64" s="143">
        <v>2180</v>
      </c>
      <c r="C64" s="144">
        <v>139</v>
      </c>
      <c r="D64" s="188"/>
      <c r="E64" s="274"/>
      <c r="F64" s="285"/>
      <c r="G64" s="142" t="s">
        <v>5</v>
      </c>
    </row>
    <row r="65" spans="1:7" s="218" customFormat="1" ht="15" customHeight="1" x14ac:dyDescent="0.3">
      <c r="A65" s="219" t="s">
        <v>21</v>
      </c>
      <c r="B65" s="203">
        <v>2200</v>
      </c>
      <c r="C65" s="204">
        <v>300</v>
      </c>
      <c r="D65" s="220">
        <f>D66+D67+D68+D69+D70</f>
        <v>0</v>
      </c>
      <c r="E65" s="286">
        <f t="shared" ref="E65:F65" si="6">E66+E67+E68+E69+E70</f>
        <v>0</v>
      </c>
      <c r="F65" s="286">
        <f t="shared" si="6"/>
        <v>0</v>
      </c>
      <c r="G65" s="205" t="s">
        <v>5</v>
      </c>
    </row>
    <row r="66" spans="1:7" s="6" customFormat="1" ht="31.5" customHeight="1" x14ac:dyDescent="0.3">
      <c r="A66" s="172" t="s">
        <v>93</v>
      </c>
      <c r="B66" s="97">
        <v>2210</v>
      </c>
      <c r="C66" s="93">
        <v>321</v>
      </c>
      <c r="D66" s="193"/>
      <c r="E66" s="193"/>
      <c r="F66" s="193"/>
      <c r="G66" s="151" t="s">
        <v>5</v>
      </c>
    </row>
    <row r="67" spans="1:7" s="6" customFormat="1" ht="35.25" customHeight="1" x14ac:dyDescent="0.3">
      <c r="A67" s="172" t="s">
        <v>156</v>
      </c>
      <c r="B67" s="97">
        <v>2220</v>
      </c>
      <c r="C67" s="93">
        <v>323</v>
      </c>
      <c r="D67" s="185"/>
      <c r="E67" s="280"/>
      <c r="F67" s="193"/>
      <c r="G67" s="151"/>
    </row>
    <row r="68" spans="1:7" s="2" customFormat="1" ht="31.5" customHeight="1" x14ac:dyDescent="0.3">
      <c r="A68" s="172" t="s">
        <v>45</v>
      </c>
      <c r="B68" s="97">
        <v>2230</v>
      </c>
      <c r="C68" s="107">
        <v>340</v>
      </c>
      <c r="D68" s="189"/>
      <c r="E68" s="270"/>
      <c r="F68" s="279"/>
      <c r="G68" s="106" t="s">
        <v>5</v>
      </c>
    </row>
    <row r="69" spans="1:7" s="2" customFormat="1" ht="44.25" customHeight="1" x14ac:dyDescent="0.3">
      <c r="A69" s="172" t="s">
        <v>26</v>
      </c>
      <c r="B69" s="97">
        <v>2240</v>
      </c>
      <c r="C69" s="107">
        <v>350</v>
      </c>
      <c r="D69" s="189"/>
      <c r="E69" s="270"/>
      <c r="F69" s="279"/>
      <c r="G69" s="106" t="s">
        <v>5</v>
      </c>
    </row>
    <row r="70" spans="1:7" s="2" customFormat="1" ht="15" customHeight="1" x14ac:dyDescent="0.3">
      <c r="A70" s="172" t="s">
        <v>43</v>
      </c>
      <c r="B70" s="97">
        <v>2250</v>
      </c>
      <c r="C70" s="107">
        <v>360</v>
      </c>
      <c r="D70" s="189"/>
      <c r="E70" s="270"/>
      <c r="F70" s="279"/>
      <c r="G70" s="106" t="s">
        <v>5</v>
      </c>
    </row>
    <row r="71" spans="1:7" s="218" customFormat="1" ht="15" customHeight="1" x14ac:dyDescent="0.3">
      <c r="A71" s="206" t="s">
        <v>22</v>
      </c>
      <c r="B71" s="207">
        <v>2300</v>
      </c>
      <c r="C71" s="208">
        <v>850</v>
      </c>
      <c r="D71" s="214">
        <f>D72+D73+D74</f>
        <v>4000</v>
      </c>
      <c r="E71" s="282">
        <f t="shared" ref="E71:F71" si="7">E72+E73+E74</f>
        <v>4000</v>
      </c>
      <c r="F71" s="282">
        <f t="shared" si="7"/>
        <v>4000</v>
      </c>
      <c r="G71" s="210" t="s">
        <v>5</v>
      </c>
    </row>
    <row r="72" spans="1:7" s="4" customFormat="1" ht="33.75" customHeight="1" x14ac:dyDescent="0.3">
      <c r="A72" s="178" t="s">
        <v>9</v>
      </c>
      <c r="B72" s="97">
        <v>2310</v>
      </c>
      <c r="C72" s="114">
        <v>851</v>
      </c>
      <c r="D72" s="192"/>
      <c r="E72" s="192"/>
      <c r="F72" s="192"/>
      <c r="G72" s="106" t="s">
        <v>5</v>
      </c>
    </row>
    <row r="73" spans="1:7" s="2" customFormat="1" ht="31.5" customHeight="1" x14ac:dyDescent="0.3">
      <c r="A73" s="178" t="s">
        <v>8</v>
      </c>
      <c r="B73" s="97">
        <v>2320</v>
      </c>
      <c r="C73" s="107">
        <v>852</v>
      </c>
      <c r="D73" s="189">
        <v>4000</v>
      </c>
      <c r="E73" s="189">
        <v>4000</v>
      </c>
      <c r="F73" s="189">
        <v>4000</v>
      </c>
      <c r="G73" s="106" t="s">
        <v>5</v>
      </c>
    </row>
    <row r="74" spans="1:7" s="2" customFormat="1" ht="15" customHeight="1" x14ac:dyDescent="0.3">
      <c r="A74" s="178" t="s">
        <v>125</v>
      </c>
      <c r="B74" s="97">
        <v>2330</v>
      </c>
      <c r="C74" s="107">
        <v>853</v>
      </c>
      <c r="D74" s="189"/>
      <c r="E74" s="273"/>
      <c r="F74" s="279"/>
      <c r="G74" s="106" t="s">
        <v>5</v>
      </c>
    </row>
    <row r="75" spans="1:7" s="218" customFormat="1" ht="15" customHeight="1" x14ac:dyDescent="0.3">
      <c r="A75" s="206" t="s">
        <v>34</v>
      </c>
      <c r="B75" s="203">
        <v>2400</v>
      </c>
      <c r="C75" s="204" t="s">
        <v>5</v>
      </c>
      <c r="D75" s="220"/>
      <c r="E75" s="287"/>
      <c r="F75" s="286"/>
      <c r="G75" s="205" t="s">
        <v>5</v>
      </c>
    </row>
    <row r="76" spans="1:7" s="3" customFormat="1" ht="32.25" customHeight="1" x14ac:dyDescent="0.3">
      <c r="A76" s="178" t="s">
        <v>41</v>
      </c>
      <c r="B76" s="97">
        <v>2410</v>
      </c>
      <c r="C76" s="107">
        <v>613</v>
      </c>
      <c r="D76" s="191"/>
      <c r="E76" s="273"/>
      <c r="F76" s="288"/>
      <c r="G76" s="106"/>
    </row>
    <row r="77" spans="1:7" s="3" customFormat="1" ht="15" customHeight="1" x14ac:dyDescent="0.3">
      <c r="A77" s="178" t="s">
        <v>42</v>
      </c>
      <c r="B77" s="97">
        <v>2420</v>
      </c>
      <c r="C77" s="107">
        <v>623</v>
      </c>
      <c r="D77" s="191"/>
      <c r="E77" s="273"/>
      <c r="F77" s="288"/>
      <c r="G77" s="106"/>
    </row>
    <row r="78" spans="1:7" s="3" customFormat="1" ht="31.5" customHeight="1" x14ac:dyDescent="0.3">
      <c r="A78" s="178" t="s">
        <v>107</v>
      </c>
      <c r="B78" s="97">
        <v>2430</v>
      </c>
      <c r="C78" s="107">
        <v>634</v>
      </c>
      <c r="D78" s="191"/>
      <c r="E78" s="273"/>
      <c r="F78" s="288"/>
      <c r="G78" s="106"/>
    </row>
    <row r="79" spans="1:7" s="5" customFormat="1" ht="35.25" customHeight="1" x14ac:dyDescent="0.25">
      <c r="A79" s="178" t="s">
        <v>94</v>
      </c>
      <c r="B79" s="97">
        <v>2440</v>
      </c>
      <c r="C79" s="107">
        <v>814</v>
      </c>
      <c r="D79" s="191"/>
      <c r="E79" s="270"/>
      <c r="F79" s="288"/>
      <c r="G79" s="106" t="s">
        <v>5</v>
      </c>
    </row>
    <row r="80" spans="1:7" s="2" customFormat="1" ht="15" customHeight="1" x14ac:dyDescent="0.3">
      <c r="A80" s="178" t="s">
        <v>3</v>
      </c>
      <c r="B80" s="97">
        <v>2450</v>
      </c>
      <c r="C80" s="107">
        <v>862</v>
      </c>
      <c r="D80" s="189"/>
      <c r="E80" s="270"/>
      <c r="F80" s="279"/>
      <c r="G80" s="106" t="s">
        <v>5</v>
      </c>
    </row>
    <row r="81" spans="1:12" s="2" customFormat="1" ht="31.5" customHeight="1" x14ac:dyDescent="0.35">
      <c r="A81" s="178" t="s">
        <v>4</v>
      </c>
      <c r="B81" s="97">
        <v>2460</v>
      </c>
      <c r="C81" s="107">
        <v>863</v>
      </c>
      <c r="D81" s="189"/>
      <c r="E81" s="270"/>
      <c r="F81" s="279"/>
      <c r="G81" s="106" t="s">
        <v>5</v>
      </c>
      <c r="L81" s="7"/>
    </row>
    <row r="82" spans="1:12" s="218" customFormat="1" ht="15" customHeight="1" x14ac:dyDescent="0.3">
      <c r="A82" s="206" t="s">
        <v>117</v>
      </c>
      <c r="B82" s="207">
        <v>2500</v>
      </c>
      <c r="C82" s="208" t="s">
        <v>5</v>
      </c>
      <c r="D82" s="214"/>
      <c r="E82" s="287"/>
      <c r="F82" s="282"/>
      <c r="G82" s="210" t="s">
        <v>5</v>
      </c>
    </row>
    <row r="83" spans="1:12" s="2" customFormat="1" ht="47.25" customHeight="1" x14ac:dyDescent="0.3">
      <c r="A83" s="178" t="s">
        <v>95</v>
      </c>
      <c r="B83" s="97">
        <v>2510</v>
      </c>
      <c r="C83" s="115">
        <v>831</v>
      </c>
      <c r="D83" s="189"/>
      <c r="E83" s="270"/>
      <c r="F83" s="279"/>
      <c r="G83" s="106" t="s">
        <v>5</v>
      </c>
    </row>
    <row r="84" spans="1:12" s="2" customFormat="1" ht="60.75" customHeight="1" x14ac:dyDescent="0.3">
      <c r="A84" s="178" t="s">
        <v>101</v>
      </c>
      <c r="B84" s="97">
        <v>2520</v>
      </c>
      <c r="C84" s="115">
        <v>832</v>
      </c>
      <c r="D84" s="189"/>
      <c r="E84" s="273"/>
      <c r="F84" s="279"/>
      <c r="G84" s="106"/>
    </row>
    <row r="85" spans="1:12" s="218" customFormat="1" ht="17.25" customHeight="1" x14ac:dyDescent="0.3">
      <c r="A85" s="206" t="s">
        <v>136</v>
      </c>
      <c r="B85" s="207">
        <v>2600</v>
      </c>
      <c r="C85" s="208" t="s">
        <v>5</v>
      </c>
      <c r="D85" s="214">
        <f>D86+D87+D88+D89+D90+D91+D92+D93</f>
        <v>1304800</v>
      </c>
      <c r="E85" s="282">
        <f>E86+E87+E88+E89+E90+E91+E92+E93</f>
        <v>1341300</v>
      </c>
      <c r="F85" s="282">
        <f t="shared" ref="F85" si="8">F86+F87+F88+F89+F90+F91+F92+F93</f>
        <v>1164300</v>
      </c>
      <c r="G85" s="210"/>
    </row>
    <row r="86" spans="1:12" s="6" customFormat="1" ht="42.75" customHeight="1" x14ac:dyDescent="0.3">
      <c r="A86" s="178" t="s">
        <v>109</v>
      </c>
      <c r="B86" s="97">
        <v>2610</v>
      </c>
      <c r="C86" s="93">
        <v>241</v>
      </c>
      <c r="D86" s="185"/>
      <c r="E86" s="268"/>
      <c r="F86" s="193"/>
      <c r="G86" s="94"/>
    </row>
    <row r="87" spans="1:12" s="6" customFormat="1" ht="31.5" customHeight="1" x14ac:dyDescent="0.3">
      <c r="A87" s="178" t="s">
        <v>35</v>
      </c>
      <c r="B87" s="98">
        <v>2620</v>
      </c>
      <c r="C87" s="116">
        <v>243</v>
      </c>
      <c r="D87" s="186"/>
      <c r="E87" s="268"/>
      <c r="F87" s="284"/>
      <c r="G87" s="96"/>
    </row>
    <row r="88" spans="1:12" s="6" customFormat="1" ht="15" customHeight="1" x14ac:dyDescent="0.3">
      <c r="A88" s="178" t="s">
        <v>118</v>
      </c>
      <c r="B88" s="97">
        <v>2630</v>
      </c>
      <c r="C88" s="117">
        <v>244</v>
      </c>
      <c r="D88" s="295">
        <v>742900</v>
      </c>
      <c r="E88" s="192">
        <v>754500</v>
      </c>
      <c r="F88" s="192">
        <v>577500</v>
      </c>
      <c r="G88" s="94"/>
    </row>
    <row r="89" spans="1:12" s="6" customFormat="1" ht="35.25" customHeight="1" x14ac:dyDescent="0.5">
      <c r="A89" s="178" t="s">
        <v>165</v>
      </c>
      <c r="B89" s="97">
        <v>2640</v>
      </c>
      <c r="C89" s="117">
        <v>246</v>
      </c>
      <c r="D89" s="295"/>
      <c r="E89" s="296"/>
      <c r="F89" s="192"/>
      <c r="G89" s="94"/>
      <c r="H89" s="182" t="s">
        <v>166</v>
      </c>
    </row>
    <row r="90" spans="1:12" s="6" customFormat="1" ht="21" customHeight="1" thickBot="1" x14ac:dyDescent="0.35">
      <c r="A90" s="179" t="s">
        <v>110</v>
      </c>
      <c r="B90" s="118">
        <v>2650</v>
      </c>
      <c r="C90" s="145">
        <v>247</v>
      </c>
      <c r="D90" s="297">
        <v>561900</v>
      </c>
      <c r="E90" s="298">
        <v>586800</v>
      </c>
      <c r="F90" s="298">
        <v>586800</v>
      </c>
      <c r="G90" s="141"/>
    </row>
    <row r="91" spans="1:12" s="2" customFormat="1" ht="33.75" customHeight="1" x14ac:dyDescent="0.3">
      <c r="A91" s="180" t="s">
        <v>36</v>
      </c>
      <c r="B91" s="98">
        <v>2700</v>
      </c>
      <c r="C91" s="100">
        <v>400</v>
      </c>
      <c r="D91" s="187"/>
      <c r="E91" s="289"/>
      <c r="F91" s="290"/>
      <c r="G91" s="101"/>
    </row>
    <row r="92" spans="1:12" s="2" customFormat="1" ht="31.5" customHeight="1" x14ac:dyDescent="0.3">
      <c r="A92" s="181" t="s">
        <v>102</v>
      </c>
      <c r="B92" s="97">
        <v>2710</v>
      </c>
      <c r="C92" s="107">
        <v>406</v>
      </c>
      <c r="D92" s="189"/>
      <c r="E92" s="270"/>
      <c r="F92" s="279"/>
      <c r="G92" s="105"/>
    </row>
    <row r="93" spans="1:12" s="2" customFormat="1" ht="15" customHeight="1" x14ac:dyDescent="0.3">
      <c r="A93" s="181" t="s">
        <v>103</v>
      </c>
      <c r="B93" s="97">
        <v>2720</v>
      </c>
      <c r="C93" s="107">
        <v>407</v>
      </c>
      <c r="D93" s="189"/>
      <c r="E93" s="270"/>
      <c r="F93" s="279"/>
      <c r="G93" s="105"/>
    </row>
    <row r="94" spans="1:12" s="201" customFormat="1" ht="17.25" customHeight="1" x14ac:dyDescent="0.3">
      <c r="A94" s="211" t="s">
        <v>137</v>
      </c>
      <c r="B94" s="221">
        <v>3000</v>
      </c>
      <c r="C94" s="222" t="s">
        <v>5</v>
      </c>
      <c r="D94" s="220"/>
      <c r="E94" s="287"/>
      <c r="F94" s="286"/>
      <c r="G94" s="205" t="s">
        <v>5</v>
      </c>
    </row>
    <row r="95" spans="1:12" s="2" customFormat="1" ht="31.5" customHeight="1" x14ac:dyDescent="0.3">
      <c r="A95" s="172" t="s">
        <v>138</v>
      </c>
      <c r="B95" s="97">
        <v>3010</v>
      </c>
      <c r="C95" s="107">
        <v>180</v>
      </c>
      <c r="D95" s="189"/>
      <c r="E95" s="270"/>
      <c r="F95" s="279"/>
      <c r="G95" s="106" t="s">
        <v>5</v>
      </c>
    </row>
    <row r="96" spans="1:12" s="2" customFormat="1" ht="17.25" customHeight="1" x14ac:dyDescent="0.3">
      <c r="A96" s="172" t="s">
        <v>139</v>
      </c>
      <c r="B96" s="97">
        <v>3020</v>
      </c>
      <c r="C96" s="107">
        <v>180</v>
      </c>
      <c r="D96" s="189"/>
      <c r="E96" s="270"/>
      <c r="F96" s="279"/>
      <c r="G96" s="106" t="s">
        <v>5</v>
      </c>
    </row>
    <row r="97" spans="1:7" s="2" customFormat="1" ht="17.25" customHeight="1" x14ac:dyDescent="0.3">
      <c r="A97" s="172" t="s">
        <v>140</v>
      </c>
      <c r="B97" s="97">
        <v>3030</v>
      </c>
      <c r="C97" s="107">
        <v>180</v>
      </c>
      <c r="D97" s="189"/>
      <c r="E97" s="270"/>
      <c r="F97" s="279"/>
      <c r="G97" s="106" t="s">
        <v>5</v>
      </c>
    </row>
    <row r="98" spans="1:7" s="224" customFormat="1" ht="17.25" customHeight="1" x14ac:dyDescent="0.3">
      <c r="A98" s="223" t="s">
        <v>141</v>
      </c>
      <c r="B98" s="221">
        <v>4000</v>
      </c>
      <c r="C98" s="222" t="s">
        <v>5</v>
      </c>
      <c r="D98" s="199"/>
      <c r="E98" s="287"/>
      <c r="F98" s="267"/>
      <c r="G98" s="205" t="s">
        <v>5</v>
      </c>
    </row>
    <row r="99" spans="1:7" s="13" customFormat="1" ht="33.75" customHeight="1" x14ac:dyDescent="0.3">
      <c r="A99" s="172" t="s">
        <v>96</v>
      </c>
      <c r="B99" s="97">
        <v>4010</v>
      </c>
      <c r="C99" s="117">
        <v>610</v>
      </c>
      <c r="D99" s="193"/>
      <c r="E99" s="268"/>
      <c r="F99" s="193"/>
      <c r="G99" s="151" t="s">
        <v>5</v>
      </c>
    </row>
    <row r="100" spans="1:7" s="13" customFormat="1" ht="35.25" customHeight="1" x14ac:dyDescent="0.3">
      <c r="A100" s="172" t="s">
        <v>142</v>
      </c>
      <c r="B100" s="97">
        <v>4020</v>
      </c>
      <c r="C100" s="117">
        <v>610</v>
      </c>
      <c r="D100" s="193"/>
      <c r="E100" s="280"/>
      <c r="F100" s="193"/>
      <c r="G100" s="151"/>
    </row>
    <row r="101" spans="1:7" s="13" customFormat="1" ht="15" customHeight="1" x14ac:dyDescent="0.3">
      <c r="A101" s="172" t="s">
        <v>44</v>
      </c>
      <c r="B101" s="97">
        <v>4030</v>
      </c>
      <c r="C101" s="117">
        <v>520</v>
      </c>
      <c r="D101" s="312" t="s">
        <v>163</v>
      </c>
      <c r="E101" s="313"/>
      <c r="F101" s="313"/>
      <c r="G101" s="314"/>
    </row>
    <row r="102" spans="1:7" s="13" customFormat="1" ht="15" customHeight="1" x14ac:dyDescent="0.3">
      <c r="A102" s="172" t="s">
        <v>99</v>
      </c>
      <c r="B102" s="97">
        <v>4040</v>
      </c>
      <c r="C102" s="117">
        <v>530</v>
      </c>
      <c r="D102" s="315"/>
      <c r="E102" s="316"/>
      <c r="F102" s="316"/>
      <c r="G102" s="317"/>
    </row>
    <row r="103" spans="1:7" s="13" customFormat="1" ht="15" customHeight="1" x14ac:dyDescent="0.3">
      <c r="A103" s="172" t="s">
        <v>38</v>
      </c>
      <c r="B103" s="97">
        <v>4050</v>
      </c>
      <c r="C103" s="117">
        <v>540</v>
      </c>
      <c r="D103" s="315"/>
      <c r="E103" s="316"/>
      <c r="F103" s="316"/>
      <c r="G103" s="317"/>
    </row>
    <row r="104" spans="1:7" s="13" customFormat="1" ht="15.75" customHeight="1" x14ac:dyDescent="0.3">
      <c r="A104" s="172" t="s">
        <v>39</v>
      </c>
      <c r="B104" s="98">
        <v>4060</v>
      </c>
      <c r="C104" s="95">
        <v>810</v>
      </c>
      <c r="D104" s="318"/>
      <c r="E104" s="319"/>
      <c r="F104" s="319"/>
      <c r="G104" s="320"/>
    </row>
    <row r="105" spans="1:7" s="13" customFormat="1" ht="11.25" customHeight="1" x14ac:dyDescent="0.3">
      <c r="A105" s="149"/>
      <c r="B105" s="76"/>
      <c r="C105" s="77"/>
      <c r="D105" s="78"/>
      <c r="E105" s="291"/>
      <c r="F105" s="292"/>
      <c r="G105" s="79"/>
    </row>
    <row r="106" spans="1:7" s="2" customFormat="1" ht="6" customHeight="1" x14ac:dyDescent="0.3">
      <c r="A106" s="301"/>
      <c r="B106" s="301"/>
      <c r="C106" s="301"/>
      <c r="D106" s="301"/>
      <c r="E106" s="301"/>
      <c r="F106" s="302"/>
      <c r="G106" s="302"/>
    </row>
    <row r="107" spans="1:7" s="2" customFormat="1" ht="12" customHeight="1" x14ac:dyDescent="0.3">
      <c r="A107" s="305" t="s">
        <v>143</v>
      </c>
      <c r="B107" s="305"/>
      <c r="C107" s="305"/>
      <c r="D107" s="305"/>
      <c r="E107" s="305"/>
      <c r="F107" s="306"/>
      <c r="G107" s="306"/>
    </row>
    <row r="108" spans="1:7" s="2" customFormat="1" ht="14.4" x14ac:dyDescent="0.3">
      <c r="A108" s="301" t="s">
        <v>144</v>
      </c>
      <c r="B108" s="301"/>
      <c r="C108" s="301"/>
      <c r="D108" s="301"/>
      <c r="E108" s="301"/>
      <c r="F108" s="302"/>
      <c r="G108" s="302"/>
    </row>
    <row r="109" spans="1:7" s="2" customFormat="1" ht="78" customHeight="1" x14ac:dyDescent="0.3">
      <c r="A109" s="305" t="s">
        <v>145</v>
      </c>
      <c r="B109" s="306"/>
      <c r="C109" s="306"/>
      <c r="D109" s="306"/>
      <c r="E109" s="306"/>
      <c r="F109" s="306"/>
      <c r="G109" s="306"/>
    </row>
    <row r="110" spans="1:7" s="2" customFormat="1" ht="24.75" customHeight="1" x14ac:dyDescent="0.3">
      <c r="A110" s="305" t="s">
        <v>146</v>
      </c>
      <c r="B110" s="306"/>
      <c r="C110" s="306"/>
      <c r="D110" s="306"/>
      <c r="E110" s="306"/>
      <c r="F110" s="306"/>
      <c r="G110" s="306"/>
    </row>
    <row r="111" spans="1:7" s="2" customFormat="1" ht="23.25" customHeight="1" x14ac:dyDescent="0.3">
      <c r="A111" s="322" t="s">
        <v>147</v>
      </c>
      <c r="B111" s="306"/>
      <c r="C111" s="306"/>
      <c r="D111" s="306"/>
      <c r="E111" s="306"/>
      <c r="F111" s="306"/>
      <c r="G111" s="306"/>
    </row>
    <row r="112" spans="1:7" s="2" customFormat="1" ht="34.5" customHeight="1" x14ac:dyDescent="0.3">
      <c r="A112" s="305" t="s">
        <v>148</v>
      </c>
      <c r="B112" s="306"/>
      <c r="C112" s="306"/>
      <c r="D112" s="306"/>
      <c r="E112" s="306"/>
      <c r="F112" s="306"/>
      <c r="G112" s="306"/>
    </row>
    <row r="113" spans="1:7" s="2" customFormat="1" ht="24.75" customHeight="1" x14ac:dyDescent="0.3">
      <c r="A113" s="301" t="s">
        <v>149</v>
      </c>
      <c r="B113" s="302"/>
      <c r="C113" s="302"/>
      <c r="D113" s="302"/>
      <c r="E113" s="302"/>
      <c r="F113" s="302"/>
      <c r="G113" s="302"/>
    </row>
    <row r="114" spans="1:7" s="2" customFormat="1" ht="11.25" customHeight="1" x14ac:dyDescent="0.3">
      <c r="A114" s="305" t="s">
        <v>150</v>
      </c>
      <c r="B114" s="305"/>
      <c r="C114" s="305"/>
      <c r="D114" s="305"/>
      <c r="E114" s="305"/>
      <c r="F114" s="305"/>
      <c r="G114" s="305"/>
    </row>
    <row r="115" spans="1:7" s="9" customFormat="1" ht="35.25" customHeight="1" x14ac:dyDescent="0.25">
      <c r="A115" s="322" t="s">
        <v>151</v>
      </c>
      <c r="B115" s="306"/>
      <c r="C115" s="306"/>
      <c r="D115" s="306"/>
      <c r="E115" s="306"/>
      <c r="F115" s="306"/>
      <c r="G115" s="306"/>
    </row>
    <row r="116" spans="1:7" ht="42.75" customHeight="1" x14ac:dyDescent="0.25">
      <c r="A116" s="305" t="s">
        <v>152</v>
      </c>
      <c r="B116" s="306"/>
      <c r="C116" s="306"/>
      <c r="D116" s="306"/>
      <c r="E116" s="306"/>
      <c r="F116" s="306"/>
      <c r="G116" s="306"/>
    </row>
  </sheetData>
  <mergeCells count="37">
    <mergeCell ref="D1:G1"/>
    <mergeCell ref="E2:G2"/>
    <mergeCell ref="E3:G3"/>
    <mergeCell ref="E4:G4"/>
    <mergeCell ref="E7:G7"/>
    <mergeCell ref="E5:G5"/>
    <mergeCell ref="A116:G116"/>
    <mergeCell ref="E6:G6"/>
    <mergeCell ref="A12:F12"/>
    <mergeCell ref="A11:F11"/>
    <mergeCell ref="E8:G8"/>
    <mergeCell ref="E9:G9"/>
    <mergeCell ref="E10:G10"/>
    <mergeCell ref="B13:D13"/>
    <mergeCell ref="E16:F16"/>
    <mergeCell ref="B20:C20"/>
    <mergeCell ref="G19:G20"/>
    <mergeCell ref="A115:G115"/>
    <mergeCell ref="A114:G114"/>
    <mergeCell ref="E14:F14"/>
    <mergeCell ref="E17:F17"/>
    <mergeCell ref="A113:G113"/>
    <mergeCell ref="H54:J55"/>
    <mergeCell ref="A106:G106"/>
    <mergeCell ref="E21:F21"/>
    <mergeCell ref="A112:G112"/>
    <mergeCell ref="A22:G22"/>
    <mergeCell ref="D23:G23"/>
    <mergeCell ref="A23:A24"/>
    <mergeCell ref="D101:G104"/>
    <mergeCell ref="B23:B24"/>
    <mergeCell ref="C23:C24"/>
    <mergeCell ref="A107:G107"/>
    <mergeCell ref="A110:G110"/>
    <mergeCell ref="A111:G111"/>
    <mergeCell ref="A109:G109"/>
    <mergeCell ref="A108:G108"/>
  </mergeCells>
  <printOptions horizontalCentered="1"/>
  <pageMargins left="0.19685039370078741" right="0.19685039370078741" top="0.39370078740157483" bottom="0.19685039370078741" header="0.31496062992125984" footer="0"/>
  <pageSetup paperSize="8" scale="87" firstPageNumber="22" fitToHeight="6" orientation="portrait" useFirstPageNumber="1" r:id="rId1"/>
  <headerFooter>
    <firstHeader>&amp;C&amp;P</firstHead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71"/>
  <sheetViews>
    <sheetView showGridLines="0" tabSelected="1" view="pageBreakPreview" zoomScale="60" zoomScaleNormal="90" zoomScalePageLayoutView="90" workbookViewId="0">
      <selection activeCell="M22" sqref="M22"/>
    </sheetView>
  </sheetViews>
  <sheetFormatPr defaultColWidth="8.88671875" defaultRowHeight="13.8" x14ac:dyDescent="0.25"/>
  <cols>
    <col min="1" max="1" width="10.109375" style="23" customWidth="1"/>
    <col min="2" max="2" width="5.6640625" style="25" customWidth="1"/>
    <col min="3" max="3" width="13.6640625" style="25" customWidth="1"/>
    <col min="4" max="4" width="11.44140625" style="25" customWidth="1"/>
    <col min="5" max="5" width="10.33203125" style="23" customWidth="1"/>
    <col min="6" max="6" width="20.6640625" style="23" customWidth="1"/>
    <col min="7" max="7" width="10.44140625" style="23" customWidth="1"/>
    <col min="8" max="8" width="9.44140625" style="23" customWidth="1"/>
    <col min="9" max="9" width="15.6640625" style="24" customWidth="1"/>
    <col min="10" max="10" width="13.44140625" style="138" customWidth="1"/>
    <col min="11" max="11" width="17.77734375" style="23" customWidth="1"/>
    <col min="12" max="12" width="17.77734375" style="33" customWidth="1"/>
    <col min="13" max="13" width="16.5546875" style="33" customWidth="1"/>
    <col min="14" max="14" width="14" style="23" customWidth="1"/>
    <col min="15" max="15" width="17.33203125" style="23" bestFit="1" customWidth="1"/>
    <col min="16" max="16" width="19" style="23" customWidth="1"/>
    <col min="17" max="17" width="16.21875" style="23" bestFit="1" customWidth="1"/>
    <col min="18" max="55" width="8.88671875" style="23"/>
    <col min="56" max="16384" width="8.88671875" style="22"/>
  </cols>
  <sheetData>
    <row r="1" spans="1:55" s="74" customFormat="1" ht="27.75" customHeight="1" x14ac:dyDescent="0.35">
      <c r="A1" s="362" t="s">
        <v>177</v>
      </c>
      <c r="B1" s="363"/>
      <c r="C1" s="363"/>
      <c r="D1" s="363"/>
      <c r="E1" s="363"/>
      <c r="F1" s="363"/>
      <c r="G1" s="363"/>
      <c r="H1" s="363"/>
      <c r="I1" s="363"/>
      <c r="J1" s="363"/>
      <c r="K1" s="363"/>
      <c r="L1" s="363"/>
      <c r="M1" s="363"/>
      <c r="N1" s="363"/>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row>
    <row r="2" spans="1:55" s="74" customFormat="1" ht="15.75" customHeight="1" x14ac:dyDescent="0.3">
      <c r="A2" s="15"/>
      <c r="B2" s="15"/>
      <c r="C2" s="15"/>
      <c r="D2" s="47"/>
      <c r="E2" s="47"/>
      <c r="F2" s="15"/>
      <c r="G2" s="15"/>
      <c r="H2" s="15"/>
      <c r="I2" s="68"/>
      <c r="J2" s="68"/>
      <c r="K2" s="15"/>
      <c r="L2" s="62"/>
      <c r="M2" s="62"/>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row>
    <row r="3" spans="1:55" s="74" customFormat="1" ht="27.75" customHeight="1" x14ac:dyDescent="0.3">
      <c r="A3" s="365" t="s">
        <v>129</v>
      </c>
      <c r="B3" s="365" t="s">
        <v>0</v>
      </c>
      <c r="C3" s="365"/>
      <c r="D3" s="365"/>
      <c r="E3" s="365"/>
      <c r="F3" s="365"/>
      <c r="G3" s="365" t="s">
        <v>82</v>
      </c>
      <c r="H3" s="366" t="s">
        <v>81</v>
      </c>
      <c r="I3" s="366" t="s">
        <v>153</v>
      </c>
      <c r="J3" s="366" t="s">
        <v>154</v>
      </c>
      <c r="K3" s="364" t="s">
        <v>19</v>
      </c>
      <c r="L3" s="364"/>
      <c r="M3" s="364"/>
      <c r="N3" s="364"/>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row>
    <row r="4" spans="1:55" s="74" customFormat="1" ht="65.25" customHeight="1" x14ac:dyDescent="0.3">
      <c r="A4" s="365"/>
      <c r="B4" s="365"/>
      <c r="C4" s="365"/>
      <c r="D4" s="365"/>
      <c r="E4" s="365"/>
      <c r="F4" s="365"/>
      <c r="G4" s="365"/>
      <c r="H4" s="367"/>
      <c r="I4" s="367"/>
      <c r="J4" s="367"/>
      <c r="K4" s="133" t="s">
        <v>241</v>
      </c>
      <c r="L4" s="249" t="s">
        <v>242</v>
      </c>
      <c r="M4" s="249" t="s">
        <v>243</v>
      </c>
      <c r="N4" s="155" t="s">
        <v>80</v>
      </c>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row>
    <row r="5" spans="1:55" s="127" customFormat="1" ht="15.9" customHeight="1" thickBot="1" x14ac:dyDescent="0.25">
      <c r="A5" s="156">
        <v>1</v>
      </c>
      <c r="B5" s="341">
        <v>2</v>
      </c>
      <c r="C5" s="342"/>
      <c r="D5" s="342"/>
      <c r="E5" s="342"/>
      <c r="F5" s="343"/>
      <c r="G5" s="128">
        <v>3</v>
      </c>
      <c r="H5" s="128" t="s">
        <v>79</v>
      </c>
      <c r="I5" s="128" t="s">
        <v>78</v>
      </c>
      <c r="J5" s="128" t="s">
        <v>77</v>
      </c>
      <c r="K5" s="128" t="s">
        <v>76</v>
      </c>
      <c r="L5" s="254" t="s">
        <v>75</v>
      </c>
      <c r="M5" s="255" t="s">
        <v>74</v>
      </c>
      <c r="N5" s="157">
        <v>10</v>
      </c>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row>
    <row r="6" spans="1:55" s="67" customFormat="1" ht="30" customHeight="1" x14ac:dyDescent="0.3">
      <c r="A6" s="158">
        <v>1</v>
      </c>
      <c r="B6" s="377" t="s">
        <v>178</v>
      </c>
      <c r="C6" s="378"/>
      <c r="D6" s="378"/>
      <c r="E6" s="378"/>
      <c r="F6" s="379"/>
      <c r="G6" s="73" t="s">
        <v>179</v>
      </c>
      <c r="H6" s="57" t="s">
        <v>5</v>
      </c>
      <c r="I6" s="72" t="s">
        <v>5</v>
      </c>
      <c r="J6" s="72" t="s">
        <v>5</v>
      </c>
      <c r="K6" s="238">
        <f>K37</f>
        <v>1304800</v>
      </c>
      <c r="L6" s="256">
        <f t="shared" ref="L6:M6" si="0">L37</f>
        <v>1341300</v>
      </c>
      <c r="M6" s="256">
        <f t="shared" si="0"/>
        <v>1164300</v>
      </c>
      <c r="N6" s="71"/>
      <c r="O6" s="239">
        <f>'Раздел 1'!D85</f>
        <v>1304800</v>
      </c>
      <c r="P6" s="239">
        <f>'Раздел 1'!E85</f>
        <v>1341300</v>
      </c>
      <c r="Q6" s="239">
        <f>'Раздел 1'!F85</f>
        <v>1164300</v>
      </c>
      <c r="R6" s="239"/>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row>
    <row r="7" spans="1:55" s="67" customFormat="1" ht="244.5" customHeight="1" x14ac:dyDescent="0.3">
      <c r="A7" s="159" t="s">
        <v>73</v>
      </c>
      <c r="B7" s="383" t="s">
        <v>180</v>
      </c>
      <c r="C7" s="384"/>
      <c r="D7" s="384"/>
      <c r="E7" s="384"/>
      <c r="F7" s="385"/>
      <c r="G7" s="61" t="s">
        <v>181</v>
      </c>
      <c r="H7" s="70" t="s">
        <v>5</v>
      </c>
      <c r="I7" s="70" t="s">
        <v>5</v>
      </c>
      <c r="J7" s="70" t="s">
        <v>5</v>
      </c>
      <c r="K7" s="69"/>
      <c r="L7" s="257"/>
      <c r="M7" s="257"/>
      <c r="N7" s="69"/>
      <c r="O7" s="240">
        <f>K6-O6</f>
        <v>0</v>
      </c>
      <c r="P7" s="240">
        <f>L6-P6</f>
        <v>0</v>
      </c>
      <c r="Q7" s="240">
        <f>M6-Q6</f>
        <v>0</v>
      </c>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row>
    <row r="8" spans="1:55" s="67" customFormat="1" ht="69.75" customHeight="1" x14ac:dyDescent="0.3">
      <c r="A8" s="159" t="s">
        <v>72</v>
      </c>
      <c r="B8" s="380" t="s">
        <v>182</v>
      </c>
      <c r="C8" s="381"/>
      <c r="D8" s="381"/>
      <c r="E8" s="381"/>
      <c r="F8" s="382"/>
      <c r="G8" s="61" t="s">
        <v>183</v>
      </c>
      <c r="H8" s="70" t="s">
        <v>5</v>
      </c>
      <c r="I8" s="70" t="s">
        <v>5</v>
      </c>
      <c r="J8" s="70" t="s">
        <v>5</v>
      </c>
      <c r="K8" s="69"/>
      <c r="L8" s="257"/>
      <c r="M8" s="257"/>
      <c r="N8" s="69"/>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row>
    <row r="9" spans="1:55" s="67" customFormat="1" ht="75" customHeight="1" x14ac:dyDescent="0.3">
      <c r="A9" s="159" t="s">
        <v>71</v>
      </c>
      <c r="B9" s="380" t="s">
        <v>184</v>
      </c>
      <c r="C9" s="381"/>
      <c r="D9" s="381"/>
      <c r="E9" s="381"/>
      <c r="F9" s="382"/>
      <c r="G9" s="66" t="s">
        <v>185</v>
      </c>
      <c r="H9" s="70" t="s">
        <v>5</v>
      </c>
      <c r="I9" s="70" t="s">
        <v>5</v>
      </c>
      <c r="J9" s="70" t="s">
        <v>5</v>
      </c>
      <c r="K9" s="69"/>
      <c r="L9" s="257"/>
      <c r="M9" s="257"/>
      <c r="N9" s="69"/>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row>
    <row r="10" spans="1:55" s="62" customFormat="1" ht="50.25" customHeight="1" x14ac:dyDescent="0.3">
      <c r="A10" s="159" t="s">
        <v>70</v>
      </c>
      <c r="B10" s="353" t="s">
        <v>119</v>
      </c>
      <c r="C10" s="354"/>
      <c r="D10" s="354"/>
      <c r="E10" s="354"/>
      <c r="F10" s="355"/>
      <c r="G10" s="61" t="s">
        <v>186</v>
      </c>
      <c r="H10" s="65" t="s">
        <v>5</v>
      </c>
      <c r="I10" s="65" t="s">
        <v>5</v>
      </c>
      <c r="J10" s="65" t="s">
        <v>5</v>
      </c>
      <c r="K10" s="63"/>
      <c r="L10" s="63"/>
      <c r="M10" s="63"/>
      <c r="N10" s="63"/>
    </row>
    <row r="11" spans="1:55" s="62" customFormat="1" ht="40.5" customHeight="1" x14ac:dyDescent="0.3">
      <c r="A11" s="159"/>
      <c r="B11" s="350" t="s">
        <v>189</v>
      </c>
      <c r="C11" s="351"/>
      <c r="D11" s="351"/>
      <c r="E11" s="351"/>
      <c r="F11" s="352"/>
      <c r="G11" s="61" t="s">
        <v>187</v>
      </c>
      <c r="H11" s="65"/>
      <c r="I11" s="65"/>
      <c r="J11" s="65"/>
      <c r="K11" s="63"/>
      <c r="L11" s="63"/>
      <c r="M11" s="63"/>
      <c r="N11" s="63"/>
    </row>
    <row r="12" spans="1:55" s="62" customFormat="1" ht="16.5" customHeight="1" x14ac:dyDescent="0.3">
      <c r="A12" s="159"/>
      <c r="B12" s="153"/>
      <c r="C12" s="154"/>
      <c r="D12" s="154"/>
      <c r="E12" s="154"/>
      <c r="F12" s="154"/>
      <c r="G12" s="61"/>
      <c r="H12" s="65"/>
      <c r="I12" s="65"/>
      <c r="J12" s="65"/>
      <c r="K12" s="63"/>
      <c r="L12" s="63"/>
      <c r="M12" s="63"/>
      <c r="N12" s="63"/>
    </row>
    <row r="13" spans="1:55" s="62" customFormat="1" ht="39.75" customHeight="1" x14ac:dyDescent="0.3">
      <c r="A13" s="159"/>
      <c r="B13" s="350" t="s">
        <v>190</v>
      </c>
      <c r="C13" s="351"/>
      <c r="D13" s="351"/>
      <c r="E13" s="351"/>
      <c r="F13" s="352"/>
      <c r="G13" s="61" t="s">
        <v>188</v>
      </c>
      <c r="H13" s="65"/>
      <c r="I13" s="65"/>
      <c r="J13" s="65"/>
      <c r="K13" s="63"/>
      <c r="L13" s="63"/>
      <c r="M13" s="63"/>
      <c r="N13" s="63"/>
    </row>
    <row r="14" spans="1:55" s="62" customFormat="1" ht="20.25" customHeight="1" x14ac:dyDescent="0.3">
      <c r="A14" s="159"/>
      <c r="B14" s="153"/>
      <c r="C14" s="154"/>
      <c r="D14" s="154"/>
      <c r="E14" s="154"/>
      <c r="F14" s="154"/>
      <c r="G14" s="61"/>
      <c r="H14" s="65"/>
      <c r="I14" s="65"/>
      <c r="J14" s="65"/>
      <c r="K14" s="63"/>
      <c r="L14" s="63"/>
      <c r="M14" s="63"/>
      <c r="N14" s="63"/>
    </row>
    <row r="15" spans="1:55" s="62" customFormat="1" ht="19.5" customHeight="1" x14ac:dyDescent="0.3">
      <c r="A15" s="159" t="s">
        <v>69</v>
      </c>
      <c r="B15" s="353" t="s">
        <v>52</v>
      </c>
      <c r="C15" s="354"/>
      <c r="D15" s="354"/>
      <c r="E15" s="354"/>
      <c r="F15" s="355"/>
      <c r="G15" s="66" t="s">
        <v>191</v>
      </c>
      <c r="H15" s="65" t="s">
        <v>5</v>
      </c>
      <c r="I15" s="65" t="s">
        <v>5</v>
      </c>
      <c r="J15" s="65" t="s">
        <v>5</v>
      </c>
      <c r="K15" s="64"/>
      <c r="L15" s="63"/>
      <c r="M15" s="63"/>
      <c r="N15" s="63"/>
    </row>
    <row r="16" spans="1:55" s="15" customFormat="1" ht="74.25" customHeight="1" x14ac:dyDescent="0.3">
      <c r="A16" s="159" t="s">
        <v>68</v>
      </c>
      <c r="B16" s="380" t="s">
        <v>194</v>
      </c>
      <c r="C16" s="381"/>
      <c r="D16" s="381"/>
      <c r="E16" s="381"/>
      <c r="F16" s="382"/>
      <c r="G16" s="61" t="s">
        <v>192</v>
      </c>
      <c r="H16" s="51" t="s">
        <v>5</v>
      </c>
      <c r="I16" s="51" t="s">
        <v>5</v>
      </c>
      <c r="J16" s="51" t="s">
        <v>5</v>
      </c>
      <c r="K16" s="234">
        <f>K17+K20</f>
        <v>1304800</v>
      </c>
      <c r="L16" s="250">
        <f t="shared" ref="L16:M16" si="1">L17+L20</f>
        <v>1341300</v>
      </c>
      <c r="M16" s="250">
        <f t="shared" si="1"/>
        <v>1164300</v>
      </c>
      <c r="N16" s="54"/>
    </row>
    <row r="17" spans="1:15" s="15" customFormat="1" ht="69" customHeight="1" x14ac:dyDescent="0.3">
      <c r="A17" s="70" t="s">
        <v>67</v>
      </c>
      <c r="B17" s="347" t="s">
        <v>121</v>
      </c>
      <c r="C17" s="348"/>
      <c r="D17" s="348"/>
      <c r="E17" s="348"/>
      <c r="F17" s="349"/>
      <c r="G17" s="55" t="s">
        <v>193</v>
      </c>
      <c r="H17" s="51" t="s">
        <v>5</v>
      </c>
      <c r="I17" s="51" t="s">
        <v>5</v>
      </c>
      <c r="J17" s="51" t="s">
        <v>5</v>
      </c>
      <c r="K17" s="234">
        <f>K18</f>
        <v>829000</v>
      </c>
      <c r="L17" s="250">
        <f t="shared" ref="L17:M17" si="2">L18</f>
        <v>854500</v>
      </c>
      <c r="M17" s="250">
        <f t="shared" si="2"/>
        <v>854500</v>
      </c>
      <c r="N17" s="160"/>
    </row>
    <row r="18" spans="1:15" s="230" customFormat="1" ht="29.25" customHeight="1" x14ac:dyDescent="0.3">
      <c r="A18" s="226" t="s">
        <v>66</v>
      </c>
      <c r="B18" s="359" t="s">
        <v>58</v>
      </c>
      <c r="C18" s="360"/>
      <c r="D18" s="360"/>
      <c r="E18" s="360"/>
      <c r="F18" s="361"/>
      <c r="G18" s="227" t="s">
        <v>196</v>
      </c>
      <c r="H18" s="228" t="s">
        <v>5</v>
      </c>
      <c r="I18" s="228" t="s">
        <v>5</v>
      </c>
      <c r="J18" s="228" t="s">
        <v>5</v>
      </c>
      <c r="K18" s="235">
        <f>59100+578600+13500+91000+25000+60300+1500</f>
        <v>829000</v>
      </c>
      <c r="L18" s="235">
        <f>59100+604100+13500+91000+25000+60300+1500</f>
        <v>854500</v>
      </c>
      <c r="M18" s="235">
        <f>59100+604100+13500+91000+25000+60300+1500</f>
        <v>854500</v>
      </c>
      <c r="N18" s="229"/>
      <c r="O18" s="230" t="s">
        <v>169</v>
      </c>
    </row>
    <row r="19" spans="1:15" s="15" customFormat="1" ht="36" customHeight="1" thickBot="1" x14ac:dyDescent="0.35">
      <c r="A19" s="70" t="s">
        <v>65</v>
      </c>
      <c r="B19" s="353" t="s">
        <v>195</v>
      </c>
      <c r="C19" s="354"/>
      <c r="D19" s="354"/>
      <c r="E19" s="354"/>
      <c r="F19" s="355"/>
      <c r="G19" s="59" t="s">
        <v>197</v>
      </c>
      <c r="H19" s="132" t="s">
        <v>5</v>
      </c>
      <c r="I19" s="132" t="s">
        <v>5</v>
      </c>
      <c r="J19" s="132" t="s">
        <v>5</v>
      </c>
      <c r="K19" s="236"/>
      <c r="L19" s="251"/>
      <c r="M19" s="251"/>
      <c r="N19" s="49"/>
    </row>
    <row r="20" spans="1:15" s="15" customFormat="1" ht="46.5" customHeight="1" x14ac:dyDescent="0.3">
      <c r="A20" s="70" t="s">
        <v>64</v>
      </c>
      <c r="B20" s="344" t="s">
        <v>122</v>
      </c>
      <c r="C20" s="345"/>
      <c r="D20" s="345"/>
      <c r="E20" s="345"/>
      <c r="F20" s="346"/>
      <c r="G20" s="55" t="s">
        <v>198</v>
      </c>
      <c r="H20" s="51" t="s">
        <v>5</v>
      </c>
      <c r="I20" s="51" t="s">
        <v>5</v>
      </c>
      <c r="J20" s="51" t="s">
        <v>5</v>
      </c>
      <c r="K20" s="237">
        <f>K21</f>
        <v>475800</v>
      </c>
      <c r="L20" s="252">
        <f>L21</f>
        <v>486800</v>
      </c>
      <c r="M20" s="252">
        <f>M21</f>
        <v>309800</v>
      </c>
      <c r="N20" s="161"/>
    </row>
    <row r="21" spans="1:15" s="230" customFormat="1" ht="36.75" customHeight="1" x14ac:dyDescent="0.3">
      <c r="A21" s="226" t="s">
        <v>63</v>
      </c>
      <c r="B21" s="359" t="s">
        <v>58</v>
      </c>
      <c r="C21" s="360"/>
      <c r="D21" s="360"/>
      <c r="E21" s="360"/>
      <c r="F21" s="361"/>
      <c r="G21" s="231" t="s">
        <v>199</v>
      </c>
      <c r="H21" s="228" t="s">
        <v>5</v>
      </c>
      <c r="I21" s="228" t="s">
        <v>5</v>
      </c>
      <c r="J21" s="228" t="s">
        <v>5</v>
      </c>
      <c r="K21" s="235">
        <f>447000+10800+18000</f>
        <v>475800</v>
      </c>
      <c r="L21" s="235">
        <f>458000+10800+18000</f>
        <v>486800</v>
      </c>
      <c r="M21" s="235">
        <f>281000+10800+18000</f>
        <v>309800</v>
      </c>
      <c r="N21" s="232"/>
      <c r="O21" s="230" t="s">
        <v>170</v>
      </c>
    </row>
    <row r="22" spans="1:15" s="15" customFormat="1" ht="42.75" customHeight="1" x14ac:dyDescent="0.3">
      <c r="A22" s="70"/>
      <c r="B22" s="350" t="s">
        <v>189</v>
      </c>
      <c r="C22" s="351"/>
      <c r="D22" s="351"/>
      <c r="E22" s="351"/>
      <c r="F22" s="352"/>
      <c r="G22" s="53" t="s">
        <v>200</v>
      </c>
      <c r="H22" s="51" t="s">
        <v>5</v>
      </c>
      <c r="I22" s="51"/>
      <c r="J22" s="51" t="s">
        <v>5</v>
      </c>
      <c r="K22" s="54"/>
      <c r="L22" s="64"/>
      <c r="M22" s="64"/>
      <c r="N22" s="162"/>
    </row>
    <row r="23" spans="1:15" s="15" customFormat="1" ht="38.25" customHeight="1" x14ac:dyDescent="0.3">
      <c r="A23" s="70" t="s">
        <v>62</v>
      </c>
      <c r="B23" s="353" t="s">
        <v>195</v>
      </c>
      <c r="C23" s="354"/>
      <c r="D23" s="354"/>
      <c r="E23" s="354"/>
      <c r="F23" s="355"/>
      <c r="G23" s="53" t="s">
        <v>201</v>
      </c>
      <c r="H23" s="51" t="s">
        <v>5</v>
      </c>
      <c r="I23" s="51" t="s">
        <v>5</v>
      </c>
      <c r="J23" s="51" t="s">
        <v>5</v>
      </c>
      <c r="K23" s="54"/>
      <c r="L23" s="64"/>
      <c r="M23" s="64"/>
      <c r="N23" s="162"/>
    </row>
    <row r="24" spans="1:15" s="15" customFormat="1" ht="38.25" customHeight="1" x14ac:dyDescent="0.3">
      <c r="A24" s="70" t="s">
        <v>61</v>
      </c>
      <c r="B24" s="344" t="s">
        <v>203</v>
      </c>
      <c r="C24" s="345"/>
      <c r="D24" s="345"/>
      <c r="E24" s="345"/>
      <c r="F24" s="346"/>
      <c r="G24" s="53" t="s">
        <v>202</v>
      </c>
      <c r="H24" s="51" t="s">
        <v>5</v>
      </c>
      <c r="I24" s="51" t="s">
        <v>5</v>
      </c>
      <c r="J24" s="51" t="s">
        <v>5</v>
      </c>
      <c r="K24" s="54"/>
      <c r="L24" s="64"/>
      <c r="M24" s="64"/>
      <c r="N24" s="162"/>
    </row>
    <row r="25" spans="1:15" s="15" customFormat="1" ht="37.5" customHeight="1" x14ac:dyDescent="0.3">
      <c r="A25" s="70"/>
      <c r="B25" s="350" t="s">
        <v>189</v>
      </c>
      <c r="C25" s="351"/>
      <c r="D25" s="351"/>
      <c r="E25" s="351"/>
      <c r="F25" s="352"/>
      <c r="G25" s="53" t="s">
        <v>204</v>
      </c>
      <c r="H25" s="51" t="s">
        <v>5</v>
      </c>
      <c r="I25" s="51"/>
      <c r="J25" s="51"/>
      <c r="K25" s="54"/>
      <c r="L25" s="64"/>
      <c r="M25" s="64"/>
      <c r="N25" s="162"/>
    </row>
    <row r="26" spans="1:15" s="15" customFormat="1" ht="18" customHeight="1" x14ac:dyDescent="0.3">
      <c r="A26" s="70"/>
      <c r="B26" s="153"/>
      <c r="C26" s="154"/>
      <c r="D26" s="154"/>
      <c r="E26" s="154"/>
      <c r="F26" s="154"/>
      <c r="G26" s="53"/>
      <c r="H26" s="51" t="s">
        <v>5</v>
      </c>
      <c r="I26" s="51"/>
      <c r="J26" s="51"/>
      <c r="K26" s="54"/>
      <c r="L26" s="64"/>
      <c r="M26" s="64"/>
      <c r="N26" s="162"/>
    </row>
    <row r="27" spans="1:15" s="15" customFormat="1" ht="38.25" customHeight="1" x14ac:dyDescent="0.3">
      <c r="A27" s="70"/>
      <c r="B27" s="350" t="s">
        <v>189</v>
      </c>
      <c r="C27" s="351"/>
      <c r="D27" s="351"/>
      <c r="E27" s="351"/>
      <c r="F27" s="352"/>
      <c r="G27" s="53" t="s">
        <v>205</v>
      </c>
      <c r="H27" s="51" t="s">
        <v>5</v>
      </c>
      <c r="I27" s="51"/>
      <c r="J27" s="51"/>
      <c r="K27" s="54"/>
      <c r="L27" s="64"/>
      <c r="M27" s="64"/>
      <c r="N27" s="162"/>
    </row>
    <row r="28" spans="1:15" s="15" customFormat="1" ht="18" customHeight="1" x14ac:dyDescent="0.3">
      <c r="A28" s="70"/>
      <c r="B28" s="153"/>
      <c r="C28" s="154"/>
      <c r="D28" s="154"/>
      <c r="E28" s="154"/>
      <c r="F28" s="154"/>
      <c r="G28" s="53"/>
      <c r="H28" s="51"/>
      <c r="I28" s="51"/>
      <c r="J28" s="51"/>
      <c r="K28" s="54"/>
      <c r="L28" s="64"/>
      <c r="M28" s="64"/>
      <c r="N28" s="162"/>
    </row>
    <row r="29" spans="1:15" s="15" customFormat="1" ht="32.25" customHeight="1" x14ac:dyDescent="0.3">
      <c r="A29" s="70" t="s">
        <v>60</v>
      </c>
      <c r="B29" s="344" t="s">
        <v>123</v>
      </c>
      <c r="C29" s="345"/>
      <c r="D29" s="345"/>
      <c r="E29" s="345"/>
      <c r="F29" s="346"/>
      <c r="G29" s="53" t="s">
        <v>206</v>
      </c>
      <c r="H29" s="51" t="s">
        <v>5</v>
      </c>
      <c r="I29" s="51" t="s">
        <v>5</v>
      </c>
      <c r="J29" s="51" t="s">
        <v>5</v>
      </c>
      <c r="K29" s="54"/>
      <c r="L29" s="64"/>
      <c r="M29" s="64"/>
      <c r="N29" s="162"/>
    </row>
    <row r="30" spans="1:15" s="58" customFormat="1" ht="34.5" customHeight="1" x14ac:dyDescent="0.3">
      <c r="A30" s="70" t="s">
        <v>59</v>
      </c>
      <c r="B30" s="353" t="s">
        <v>58</v>
      </c>
      <c r="C30" s="354"/>
      <c r="D30" s="354"/>
      <c r="E30" s="354"/>
      <c r="F30" s="355"/>
      <c r="G30" s="53" t="s">
        <v>207</v>
      </c>
      <c r="H30" s="51" t="s">
        <v>5</v>
      </c>
      <c r="I30" s="51" t="s">
        <v>5</v>
      </c>
      <c r="J30" s="51" t="s">
        <v>5</v>
      </c>
      <c r="K30" s="60"/>
      <c r="L30" s="258"/>
      <c r="M30" s="258"/>
      <c r="N30" s="163"/>
    </row>
    <row r="31" spans="1:15" s="58" customFormat="1" ht="37.5" customHeight="1" x14ac:dyDescent="0.3">
      <c r="A31" s="70" t="s">
        <v>57</v>
      </c>
      <c r="B31" s="353" t="s">
        <v>195</v>
      </c>
      <c r="C31" s="354"/>
      <c r="D31" s="354"/>
      <c r="E31" s="354"/>
      <c r="F31" s="355"/>
      <c r="G31" s="53" t="s">
        <v>208</v>
      </c>
      <c r="H31" s="51" t="s">
        <v>5</v>
      </c>
      <c r="I31" s="51" t="s">
        <v>5</v>
      </c>
      <c r="J31" s="51" t="s">
        <v>5</v>
      </c>
      <c r="K31" s="60"/>
      <c r="L31" s="258"/>
      <c r="M31" s="258"/>
      <c r="N31" s="163"/>
    </row>
    <row r="32" spans="1:15" s="58" customFormat="1" ht="36.75" customHeight="1" x14ac:dyDescent="0.3">
      <c r="A32" s="70" t="s">
        <v>56</v>
      </c>
      <c r="B32" s="344" t="s">
        <v>124</v>
      </c>
      <c r="C32" s="345"/>
      <c r="D32" s="345"/>
      <c r="E32" s="345"/>
      <c r="F32" s="346"/>
      <c r="G32" s="53" t="s">
        <v>209</v>
      </c>
      <c r="H32" s="70" t="s">
        <v>5</v>
      </c>
      <c r="I32" s="70" t="s">
        <v>5</v>
      </c>
      <c r="J32" s="70" t="s">
        <v>5</v>
      </c>
      <c r="K32" s="60"/>
      <c r="L32" s="258"/>
      <c r="M32" s="258"/>
      <c r="N32" s="160"/>
    </row>
    <row r="33" spans="1:34" s="15" customFormat="1" ht="34.5" customHeight="1" x14ac:dyDescent="0.3">
      <c r="A33" s="70" t="s">
        <v>55</v>
      </c>
      <c r="B33" s="353" t="s">
        <v>54</v>
      </c>
      <c r="C33" s="354"/>
      <c r="D33" s="354"/>
      <c r="E33" s="354"/>
      <c r="F33" s="355"/>
      <c r="G33" s="55" t="s">
        <v>210</v>
      </c>
      <c r="H33" s="51" t="s">
        <v>5</v>
      </c>
      <c r="I33" s="51" t="s">
        <v>5</v>
      </c>
      <c r="J33" s="51" t="s">
        <v>5</v>
      </c>
      <c r="K33" s="56"/>
      <c r="L33" s="63"/>
      <c r="M33" s="63"/>
      <c r="N33" s="164"/>
    </row>
    <row r="34" spans="1:34" s="15" customFormat="1" ht="22.5" customHeight="1" x14ac:dyDescent="0.3">
      <c r="A34" s="70"/>
      <c r="B34" s="350" t="s">
        <v>189</v>
      </c>
      <c r="C34" s="351"/>
      <c r="D34" s="351"/>
      <c r="E34" s="351"/>
      <c r="F34" s="352"/>
      <c r="G34" s="55" t="s">
        <v>211</v>
      </c>
      <c r="H34" s="51" t="s">
        <v>5</v>
      </c>
      <c r="I34" s="51"/>
      <c r="J34" s="51"/>
      <c r="K34" s="56"/>
      <c r="L34" s="63"/>
      <c r="M34" s="63"/>
      <c r="N34" s="164"/>
    </row>
    <row r="35" spans="1:34" s="15" customFormat="1" ht="16.5" customHeight="1" x14ac:dyDescent="0.3">
      <c r="A35" s="70"/>
      <c r="B35" s="350" t="s">
        <v>190</v>
      </c>
      <c r="C35" s="351"/>
      <c r="D35" s="351"/>
      <c r="E35" s="351"/>
      <c r="F35" s="352"/>
      <c r="G35" s="55" t="s">
        <v>213</v>
      </c>
      <c r="H35" s="51" t="s">
        <v>5</v>
      </c>
      <c r="I35" s="51"/>
      <c r="J35" s="51"/>
      <c r="K35" s="56"/>
      <c r="L35" s="63"/>
      <c r="M35" s="63"/>
      <c r="N35" s="164"/>
    </row>
    <row r="36" spans="1:34" s="15" customFormat="1" ht="25.5" customHeight="1" x14ac:dyDescent="0.3">
      <c r="A36" s="70" t="s">
        <v>53</v>
      </c>
      <c r="B36" s="353" t="s">
        <v>52</v>
      </c>
      <c r="C36" s="354"/>
      <c r="D36" s="354"/>
      <c r="E36" s="354"/>
      <c r="F36" s="355"/>
      <c r="G36" s="53" t="s">
        <v>212</v>
      </c>
      <c r="H36" s="51" t="s">
        <v>5</v>
      </c>
      <c r="I36" s="51" t="s">
        <v>5</v>
      </c>
      <c r="J36" s="51" t="s">
        <v>5</v>
      </c>
      <c r="K36" s="54"/>
      <c r="L36" s="64"/>
      <c r="M36" s="64"/>
      <c r="N36" s="160"/>
    </row>
    <row r="37" spans="1:34" s="15" customFormat="1" ht="78" customHeight="1" x14ac:dyDescent="0.3">
      <c r="A37" s="70" t="s">
        <v>51</v>
      </c>
      <c r="B37" s="356" t="s">
        <v>218</v>
      </c>
      <c r="C37" s="357"/>
      <c r="D37" s="357"/>
      <c r="E37" s="357"/>
      <c r="F37" s="358"/>
      <c r="G37" s="53" t="s">
        <v>214</v>
      </c>
      <c r="H37" s="51" t="s">
        <v>5</v>
      </c>
      <c r="I37" s="51" t="s">
        <v>5</v>
      </c>
      <c r="J37" s="51" t="s">
        <v>5</v>
      </c>
      <c r="K37" s="233">
        <f>K33+K30+K21+K18</f>
        <v>1304800</v>
      </c>
      <c r="L37" s="253">
        <f t="shared" ref="L37:M37" si="3">L33+L30+L21+L18</f>
        <v>1341300</v>
      </c>
      <c r="M37" s="253">
        <f t="shared" si="3"/>
        <v>1164300</v>
      </c>
      <c r="N37" s="54"/>
    </row>
    <row r="38" spans="1:34" s="15" customFormat="1" ht="34.5" customHeight="1" thickBot="1" x14ac:dyDescent="0.35">
      <c r="A38" s="70"/>
      <c r="B38" s="350" t="s">
        <v>48</v>
      </c>
      <c r="C38" s="351"/>
      <c r="D38" s="351"/>
      <c r="E38" s="351"/>
      <c r="F38" s="352"/>
      <c r="G38" s="59" t="s">
        <v>215</v>
      </c>
      <c r="H38" s="49"/>
      <c r="I38" s="132" t="s">
        <v>5</v>
      </c>
      <c r="J38" s="132" t="s">
        <v>5</v>
      </c>
      <c r="K38" s="48"/>
      <c r="L38" s="259"/>
      <c r="M38" s="259"/>
      <c r="N38" s="49"/>
    </row>
    <row r="39" spans="1:34" s="15" customFormat="1" ht="65.25" customHeight="1" x14ac:dyDescent="0.3">
      <c r="A39" s="70" t="s">
        <v>50</v>
      </c>
      <c r="B39" s="356" t="s">
        <v>49</v>
      </c>
      <c r="C39" s="357"/>
      <c r="D39" s="357"/>
      <c r="E39" s="357"/>
      <c r="F39" s="358"/>
      <c r="G39" s="55" t="s">
        <v>216</v>
      </c>
      <c r="H39" s="146" t="s">
        <v>5</v>
      </c>
      <c r="I39" s="51" t="s">
        <v>5</v>
      </c>
      <c r="J39" s="51" t="s">
        <v>5</v>
      </c>
      <c r="K39" s="147"/>
      <c r="L39" s="260"/>
      <c r="M39" s="260"/>
      <c r="N39" s="147"/>
    </row>
    <row r="40" spans="1:34" s="15" customFormat="1" ht="34.5" customHeight="1" x14ac:dyDescent="0.3">
      <c r="A40" s="165"/>
      <c r="B40" s="350" t="s">
        <v>155</v>
      </c>
      <c r="C40" s="351"/>
      <c r="D40" s="351"/>
      <c r="E40" s="351"/>
      <c r="F40" s="352"/>
      <c r="G40" s="130" t="s">
        <v>217</v>
      </c>
      <c r="H40" s="52"/>
      <c r="I40" s="131" t="s">
        <v>5</v>
      </c>
      <c r="J40" s="131" t="s">
        <v>5</v>
      </c>
      <c r="K40" s="50"/>
      <c r="L40" s="261"/>
      <c r="M40" s="261"/>
      <c r="N40" s="52"/>
    </row>
    <row r="41" spans="1:34" s="15" customFormat="1" ht="18.75" customHeight="1" x14ac:dyDescent="0.3">
      <c r="A41" s="70"/>
      <c r="B41" s="388"/>
      <c r="C41" s="389"/>
      <c r="D41" s="389"/>
      <c r="E41" s="389"/>
      <c r="F41" s="390"/>
      <c r="G41" s="166"/>
      <c r="H41" s="160"/>
      <c r="I41" s="70"/>
      <c r="J41" s="70" t="s">
        <v>5</v>
      </c>
      <c r="K41" s="54"/>
      <c r="L41" s="64"/>
      <c r="M41" s="64"/>
      <c r="N41" s="160"/>
    </row>
    <row r="42" spans="1:34" s="15" customFormat="1" ht="15" customHeight="1" x14ac:dyDescent="0.3">
      <c r="A42" s="45"/>
      <c r="B42" s="46"/>
      <c r="C42" s="46"/>
      <c r="D42" s="46"/>
      <c r="E42" s="46"/>
      <c r="F42" s="46"/>
      <c r="G42" s="45"/>
      <c r="H42" s="45"/>
      <c r="I42" s="45"/>
      <c r="J42" s="45"/>
      <c r="K42" s="44"/>
      <c r="L42" s="262"/>
      <c r="M42" s="262"/>
      <c r="N42" s="44"/>
    </row>
    <row r="43" spans="1:34" s="23" customFormat="1" ht="6" customHeight="1" x14ac:dyDescent="0.25">
      <c r="B43" s="25"/>
      <c r="C43" s="25"/>
      <c r="D43" s="25"/>
      <c r="L43" s="33"/>
      <c r="M43" s="33"/>
    </row>
    <row r="44" spans="1:34" s="23" customFormat="1" ht="15" customHeight="1" x14ac:dyDescent="0.3">
      <c r="A44" s="40" t="s">
        <v>127</v>
      </c>
      <c r="C44" s="40"/>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row>
    <row r="45" spans="1:34" s="23" customFormat="1" ht="15" customHeight="1" x14ac:dyDescent="0.3">
      <c r="A45" s="40" t="s">
        <v>128</v>
      </c>
      <c r="C45" s="40"/>
      <c r="D45" s="35"/>
      <c r="E45" s="125" t="s">
        <v>234</v>
      </c>
      <c r="F45" s="125"/>
      <c r="H45" s="39"/>
      <c r="I45" s="39"/>
      <c r="J45" s="135"/>
      <c r="K45" s="35"/>
      <c r="L45" s="38"/>
      <c r="M45" s="35"/>
      <c r="N45" s="39"/>
      <c r="O45" s="35"/>
      <c r="P45" s="35"/>
      <c r="Q45" s="35"/>
      <c r="R45" s="35"/>
      <c r="S45" s="35"/>
      <c r="T45" s="35"/>
      <c r="U45" s="35"/>
      <c r="V45" s="35"/>
      <c r="W45" s="35"/>
      <c r="X45" s="35"/>
      <c r="Y45" s="35"/>
      <c r="Z45" s="35"/>
      <c r="AA45" s="35"/>
      <c r="AB45" s="35"/>
      <c r="AC45" s="35"/>
      <c r="AD45" s="35"/>
      <c r="AE45" s="35"/>
      <c r="AF45" s="35"/>
      <c r="AG45" s="35"/>
      <c r="AH45" s="35"/>
    </row>
    <row r="46" spans="1:34" s="23" customFormat="1" ht="13.5" customHeight="1" x14ac:dyDescent="0.3">
      <c r="B46" s="40"/>
      <c r="C46" s="40"/>
      <c r="D46" s="35"/>
      <c r="E46" s="124" t="s">
        <v>172</v>
      </c>
      <c r="F46" s="124"/>
      <c r="H46" s="37"/>
      <c r="I46" s="37"/>
      <c r="J46" s="136"/>
      <c r="K46" s="43"/>
      <c r="L46" s="36"/>
      <c r="M46" s="43"/>
      <c r="N46" s="37"/>
      <c r="O46" s="35"/>
      <c r="P46" s="35"/>
      <c r="Q46" s="35"/>
      <c r="R46" s="35"/>
      <c r="S46" s="35"/>
      <c r="T46" s="35"/>
      <c r="U46" s="35"/>
      <c r="V46" s="35"/>
      <c r="W46" s="35"/>
      <c r="X46" s="35"/>
      <c r="Y46" s="35"/>
      <c r="Z46" s="35"/>
      <c r="AA46" s="35"/>
      <c r="AB46" s="35"/>
      <c r="AC46" s="35"/>
      <c r="AD46" s="35"/>
      <c r="AE46" s="35"/>
      <c r="AF46" s="35"/>
      <c r="AG46" s="35"/>
      <c r="AH46" s="35"/>
    </row>
    <row r="47" spans="1:34" s="23" customFormat="1" ht="4.5" customHeight="1" x14ac:dyDescent="0.3">
      <c r="B47" s="42"/>
      <c r="C47" s="42"/>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row>
    <row r="48" spans="1:34" s="23" customFormat="1" ht="15" customHeight="1" x14ac:dyDescent="0.3">
      <c r="A48" s="40" t="s">
        <v>112</v>
      </c>
      <c r="C48" s="40"/>
      <c r="D48" s="35"/>
      <c r="E48" s="125" t="s">
        <v>171</v>
      </c>
      <c r="F48" s="125"/>
      <c r="H48" s="39"/>
      <c r="I48" s="39"/>
      <c r="J48" s="135"/>
      <c r="K48" s="35"/>
      <c r="L48" s="243"/>
      <c r="M48" s="243"/>
      <c r="N48" s="38"/>
      <c r="O48" s="35"/>
      <c r="P48" s="35"/>
      <c r="Q48" s="35"/>
      <c r="R48" s="35"/>
      <c r="S48" s="35"/>
      <c r="T48" s="35"/>
      <c r="U48" s="35"/>
      <c r="V48" s="35"/>
      <c r="W48" s="35"/>
      <c r="X48" s="35"/>
      <c r="Y48" s="35"/>
      <c r="Z48" s="35"/>
      <c r="AA48" s="35"/>
      <c r="AB48" s="35"/>
      <c r="AC48" s="35"/>
      <c r="AD48" s="35"/>
      <c r="AE48" s="35"/>
      <c r="AF48" s="35"/>
      <c r="AG48" s="35"/>
      <c r="AH48" s="35"/>
    </row>
    <row r="49" spans="1:34" s="23" customFormat="1" ht="15" customHeight="1" x14ac:dyDescent="0.25">
      <c r="B49" s="35"/>
      <c r="C49" s="35"/>
      <c r="D49" s="126"/>
      <c r="E49" s="124" t="s">
        <v>174</v>
      </c>
      <c r="F49" s="124"/>
      <c r="H49" s="241"/>
      <c r="I49" s="241"/>
      <c r="J49" s="241"/>
      <c r="K49" s="35"/>
      <c r="L49" s="242"/>
      <c r="M49" s="242"/>
      <c r="N49" s="36"/>
      <c r="O49" s="35"/>
      <c r="P49" s="35"/>
      <c r="Q49" s="35"/>
      <c r="R49" s="35"/>
      <c r="S49" s="35"/>
      <c r="T49" s="35"/>
      <c r="U49" s="35"/>
      <c r="V49" s="35"/>
      <c r="W49" s="35"/>
      <c r="X49" s="35"/>
      <c r="Y49" s="35"/>
      <c r="Z49" s="35"/>
      <c r="AA49" s="35"/>
      <c r="AB49" s="35"/>
      <c r="AC49" s="35"/>
      <c r="AD49" s="35"/>
      <c r="AE49" s="35"/>
      <c r="AF49" s="35"/>
      <c r="AG49" s="35"/>
      <c r="AH49" s="35"/>
    </row>
    <row r="50" spans="1:34" s="23" customFormat="1" ht="6" customHeight="1" x14ac:dyDescent="0.25">
      <c r="B50" s="34"/>
      <c r="C50" s="34"/>
      <c r="D50" s="34"/>
      <c r="E50" s="33"/>
      <c r="F50" s="33"/>
      <c r="G50" s="33"/>
      <c r="H50" s="33"/>
      <c r="I50" s="33"/>
      <c r="J50" s="33"/>
      <c r="K50" s="33"/>
      <c r="L50" s="33"/>
      <c r="M50" s="33"/>
      <c r="N50" s="33"/>
    </row>
    <row r="51" spans="1:34" s="23" customFormat="1" ht="18.75" customHeight="1" x14ac:dyDescent="0.3">
      <c r="A51" s="123" t="s">
        <v>244</v>
      </c>
      <c r="B51" s="123"/>
      <c r="C51" s="123"/>
      <c r="D51" s="123"/>
      <c r="E51" s="123"/>
      <c r="G51" s="33"/>
      <c r="H51" s="33"/>
      <c r="I51" s="33"/>
      <c r="J51" s="33"/>
      <c r="K51" s="33"/>
      <c r="L51" s="33"/>
      <c r="M51" s="33"/>
      <c r="N51" s="33"/>
    </row>
    <row r="52" spans="1:34" s="23" customFormat="1" ht="10.5" customHeight="1" thickBot="1" x14ac:dyDescent="0.35">
      <c r="B52" s="16"/>
      <c r="C52" s="16"/>
      <c r="D52" s="16"/>
      <c r="E52" s="16"/>
      <c r="F52" s="16"/>
      <c r="G52" s="33"/>
      <c r="H52" s="33"/>
      <c r="I52" s="33"/>
      <c r="J52" s="33"/>
      <c r="K52" s="33"/>
      <c r="L52" s="33"/>
      <c r="M52" s="33"/>
      <c r="N52" s="33"/>
    </row>
    <row r="53" spans="1:34" s="23" customFormat="1" ht="19.5" customHeight="1" x14ac:dyDescent="0.25">
      <c r="A53" s="369" t="s">
        <v>230</v>
      </c>
      <c r="B53" s="370"/>
      <c r="C53" s="370"/>
      <c r="D53" s="370"/>
      <c r="E53" s="370"/>
      <c r="F53" s="370"/>
      <c r="G53" s="371"/>
      <c r="L53" s="33"/>
      <c r="M53" s="33"/>
    </row>
    <row r="54" spans="1:34" s="23" customFormat="1" ht="27.75" customHeight="1" x14ac:dyDescent="0.25">
      <c r="A54" s="386" t="s">
        <v>175</v>
      </c>
      <c r="B54" s="387"/>
      <c r="C54" s="387"/>
      <c r="D54" s="387"/>
      <c r="E54" s="387"/>
      <c r="F54" s="30" t="s">
        <v>176</v>
      </c>
      <c r="G54" s="29"/>
      <c r="L54" s="33"/>
      <c r="M54" s="33"/>
    </row>
    <row r="55" spans="1:34" s="23" customFormat="1" x14ac:dyDescent="0.25">
      <c r="A55" s="375" t="s">
        <v>114</v>
      </c>
      <c r="B55" s="376"/>
      <c r="C55" s="376"/>
      <c r="D55" s="376"/>
      <c r="E55" s="376"/>
      <c r="F55" s="244" t="s">
        <v>173</v>
      </c>
      <c r="G55" s="245"/>
      <c r="L55" s="33"/>
      <c r="M55" s="33"/>
    </row>
    <row r="56" spans="1:34" s="23" customFormat="1" x14ac:dyDescent="0.25">
      <c r="A56" s="32"/>
      <c r="B56" s="31"/>
      <c r="C56" s="31"/>
      <c r="D56" s="31"/>
      <c r="E56" s="30"/>
      <c r="F56" s="30"/>
      <c r="G56" s="29"/>
      <c r="L56" s="33"/>
      <c r="M56" s="33"/>
    </row>
    <row r="57" spans="1:34" s="23" customFormat="1" ht="16.2" thickBot="1" x14ac:dyDescent="0.35">
      <c r="A57" s="28" t="s">
        <v>47</v>
      </c>
      <c r="B57" s="27"/>
      <c r="C57" s="27"/>
      <c r="D57" s="27"/>
      <c r="E57" s="27"/>
      <c r="F57" s="27"/>
      <c r="G57" s="26"/>
      <c r="L57" s="33"/>
      <c r="M57" s="33"/>
    </row>
    <row r="58" spans="1:34" s="23" customFormat="1" ht="12.75" customHeight="1" x14ac:dyDescent="0.25">
      <c r="B58" s="25"/>
      <c r="C58" s="25"/>
      <c r="D58" s="25"/>
      <c r="L58" s="33"/>
      <c r="M58" s="33"/>
    </row>
    <row r="59" spans="1:34" s="23" customFormat="1" ht="9" customHeight="1" x14ac:dyDescent="0.25">
      <c r="A59" s="23" t="s">
        <v>46</v>
      </c>
      <c r="B59" s="25"/>
      <c r="C59" s="25"/>
      <c r="D59" s="25"/>
      <c r="L59" s="33"/>
      <c r="M59" s="33"/>
    </row>
    <row r="60" spans="1:34" s="23" customFormat="1" ht="35.25" customHeight="1" x14ac:dyDescent="0.25">
      <c r="A60" s="368" t="s">
        <v>219</v>
      </c>
      <c r="B60" s="368"/>
      <c r="C60" s="368"/>
      <c r="D60" s="368"/>
      <c r="E60" s="368"/>
      <c r="F60" s="368"/>
      <c r="G60" s="368"/>
      <c r="H60" s="368"/>
      <c r="I60" s="368"/>
      <c r="J60" s="368"/>
      <c r="K60" s="368"/>
      <c r="L60" s="368"/>
      <c r="M60" s="368"/>
      <c r="N60" s="368"/>
    </row>
    <row r="61" spans="1:34" s="23" customFormat="1" ht="57.75" customHeight="1" x14ac:dyDescent="0.25">
      <c r="A61" s="374" t="s">
        <v>220</v>
      </c>
      <c r="B61" s="374"/>
      <c r="C61" s="374"/>
      <c r="D61" s="374"/>
      <c r="E61" s="374"/>
      <c r="F61" s="374"/>
      <c r="G61" s="374"/>
      <c r="H61" s="374"/>
      <c r="I61" s="374"/>
      <c r="J61" s="374"/>
      <c r="K61" s="374"/>
      <c r="L61" s="374"/>
      <c r="M61" s="374"/>
      <c r="N61" s="374"/>
    </row>
    <row r="62" spans="1:34" s="23" customFormat="1" ht="52.5" customHeight="1" x14ac:dyDescent="0.25">
      <c r="A62" s="368" t="s">
        <v>221</v>
      </c>
      <c r="B62" s="368"/>
      <c r="C62" s="368"/>
      <c r="D62" s="368"/>
      <c r="E62" s="368"/>
      <c r="F62" s="368"/>
      <c r="G62" s="368"/>
      <c r="H62" s="368"/>
      <c r="I62" s="368"/>
      <c r="J62" s="368"/>
      <c r="K62" s="368"/>
      <c r="L62" s="368"/>
      <c r="M62" s="368"/>
      <c r="N62" s="368"/>
    </row>
    <row r="63" spans="1:34" s="23" customFormat="1" ht="63" customHeight="1" x14ac:dyDescent="0.25">
      <c r="A63" s="368" t="s">
        <v>222</v>
      </c>
      <c r="B63" s="368"/>
      <c r="C63" s="368"/>
      <c r="D63" s="368"/>
      <c r="E63" s="368"/>
      <c r="F63" s="368"/>
      <c r="G63" s="368"/>
      <c r="H63" s="368"/>
      <c r="I63" s="368"/>
      <c r="J63" s="368"/>
      <c r="K63" s="368"/>
      <c r="L63" s="368"/>
      <c r="M63" s="368"/>
      <c r="N63" s="368"/>
    </row>
    <row r="64" spans="1:34" s="23" customFormat="1" ht="42.75" customHeight="1" x14ac:dyDescent="0.25">
      <c r="A64" s="368" t="s">
        <v>223</v>
      </c>
      <c r="B64" s="368"/>
      <c r="C64" s="368"/>
      <c r="D64" s="368"/>
      <c r="E64" s="368"/>
      <c r="F64" s="368"/>
      <c r="G64" s="368"/>
      <c r="H64" s="368"/>
      <c r="I64" s="368"/>
      <c r="J64" s="368"/>
      <c r="K64" s="368"/>
      <c r="L64" s="368"/>
      <c r="M64" s="368"/>
      <c r="N64" s="368"/>
    </row>
    <row r="65" spans="1:14" s="23" customFormat="1" ht="42" customHeight="1" x14ac:dyDescent="0.25">
      <c r="A65" s="368" t="s">
        <v>224</v>
      </c>
      <c r="B65" s="368"/>
      <c r="C65" s="368"/>
      <c r="D65" s="368"/>
      <c r="E65" s="368"/>
      <c r="F65" s="368"/>
      <c r="G65" s="368"/>
      <c r="H65" s="368"/>
      <c r="I65" s="368"/>
      <c r="J65" s="368"/>
      <c r="K65" s="368"/>
      <c r="L65" s="368"/>
      <c r="M65" s="368"/>
      <c r="N65" s="368"/>
    </row>
    <row r="66" spans="1:14" s="23" customFormat="1" ht="42" customHeight="1" x14ac:dyDescent="0.25">
      <c r="A66" s="368" t="s">
        <v>225</v>
      </c>
      <c r="B66" s="368"/>
      <c r="C66" s="368"/>
      <c r="D66" s="368"/>
      <c r="E66" s="368"/>
      <c r="F66" s="368"/>
      <c r="G66" s="368"/>
      <c r="H66" s="368"/>
      <c r="I66" s="368"/>
      <c r="J66" s="368"/>
      <c r="K66" s="368"/>
      <c r="L66" s="368"/>
      <c r="M66" s="368"/>
      <c r="N66" s="368"/>
    </row>
    <row r="67" spans="1:14" s="23" customFormat="1" ht="42" customHeight="1" x14ac:dyDescent="0.25">
      <c r="A67" s="368" t="s">
        <v>226</v>
      </c>
      <c r="B67" s="368"/>
      <c r="C67" s="368"/>
      <c r="D67" s="368"/>
      <c r="E67" s="368"/>
      <c r="F67" s="368"/>
      <c r="G67" s="368"/>
      <c r="H67" s="368"/>
      <c r="I67" s="368"/>
      <c r="J67" s="368"/>
      <c r="K67" s="368"/>
      <c r="L67" s="368"/>
      <c r="M67" s="368"/>
      <c r="N67" s="368"/>
    </row>
    <row r="68" spans="1:14" s="23" customFormat="1" ht="42" customHeight="1" x14ac:dyDescent="0.25">
      <c r="A68" s="368" t="s">
        <v>227</v>
      </c>
      <c r="B68" s="368"/>
      <c r="C68" s="368"/>
      <c r="D68" s="368"/>
      <c r="E68" s="368"/>
      <c r="F68" s="368"/>
      <c r="G68" s="368"/>
      <c r="H68" s="368"/>
      <c r="I68" s="368"/>
      <c r="J68" s="368"/>
      <c r="K68" s="368"/>
      <c r="L68" s="368"/>
      <c r="M68" s="368"/>
      <c r="N68" s="368"/>
    </row>
    <row r="69" spans="1:14" s="23" customFormat="1" ht="30.75" customHeight="1" x14ac:dyDescent="0.25">
      <c r="A69" s="373" t="s">
        <v>228</v>
      </c>
      <c r="B69" s="373"/>
      <c r="C69" s="373"/>
      <c r="D69" s="373"/>
      <c r="E69" s="373"/>
      <c r="F69" s="373"/>
      <c r="G69" s="373"/>
      <c r="H69" s="373"/>
      <c r="I69" s="373"/>
      <c r="J69" s="373"/>
      <c r="K69" s="373"/>
      <c r="L69" s="373"/>
      <c r="M69" s="373"/>
      <c r="N69" s="373"/>
    </row>
    <row r="70" spans="1:14" s="23" customFormat="1" ht="27" customHeight="1" x14ac:dyDescent="0.25">
      <c r="A70" s="372" t="s">
        <v>229</v>
      </c>
      <c r="B70" s="373"/>
      <c r="C70" s="373"/>
      <c r="D70" s="373"/>
      <c r="E70" s="373"/>
      <c r="F70" s="373"/>
      <c r="G70" s="373"/>
      <c r="H70" s="373"/>
      <c r="I70" s="373"/>
      <c r="J70" s="373"/>
      <c r="K70" s="373"/>
      <c r="L70" s="373"/>
      <c r="M70" s="373"/>
      <c r="N70" s="373"/>
    </row>
    <row r="71" spans="1:14" s="23" customFormat="1" x14ac:dyDescent="0.25">
      <c r="B71" s="25"/>
      <c r="C71" s="25"/>
      <c r="D71" s="25"/>
      <c r="J71" s="137"/>
      <c r="L71" s="33"/>
      <c r="M71" s="33"/>
    </row>
  </sheetData>
  <mergeCells count="55">
    <mergeCell ref="B34:F34"/>
    <mergeCell ref="B33:F33"/>
    <mergeCell ref="A54:E54"/>
    <mergeCell ref="B41:F41"/>
    <mergeCell ref="B39:F39"/>
    <mergeCell ref="B40:F40"/>
    <mergeCell ref="B35:F35"/>
    <mergeCell ref="B6:F6"/>
    <mergeCell ref="B30:F30"/>
    <mergeCell ref="B25:F25"/>
    <mergeCell ref="B9:F9"/>
    <mergeCell ref="B24:F24"/>
    <mergeCell ref="B15:F15"/>
    <mergeCell ref="B11:F11"/>
    <mergeCell ref="B8:F8"/>
    <mergeCell ref="B7:F7"/>
    <mergeCell ref="B16:F16"/>
    <mergeCell ref="B19:F19"/>
    <mergeCell ref="A63:N63"/>
    <mergeCell ref="A65:N65"/>
    <mergeCell ref="A53:G53"/>
    <mergeCell ref="A70:N70"/>
    <mergeCell ref="A61:N61"/>
    <mergeCell ref="A55:E55"/>
    <mergeCell ref="A62:N62"/>
    <mergeCell ref="A69:N69"/>
    <mergeCell ref="A64:N64"/>
    <mergeCell ref="A67:N67"/>
    <mergeCell ref="A68:N68"/>
    <mergeCell ref="A60:N60"/>
    <mergeCell ref="A66:N66"/>
    <mergeCell ref="A1:N1"/>
    <mergeCell ref="K3:N3"/>
    <mergeCell ref="B3:F4"/>
    <mergeCell ref="G3:G4"/>
    <mergeCell ref="H3:H4"/>
    <mergeCell ref="A3:A4"/>
    <mergeCell ref="I3:I4"/>
    <mergeCell ref="J3:J4"/>
    <mergeCell ref="B5:F5"/>
    <mergeCell ref="B20:F20"/>
    <mergeCell ref="B17:F17"/>
    <mergeCell ref="B38:F38"/>
    <mergeCell ref="B31:F31"/>
    <mergeCell ref="B36:F36"/>
    <mergeCell ref="B37:F37"/>
    <mergeCell ref="B32:F32"/>
    <mergeCell ref="B29:F29"/>
    <mergeCell ref="B18:F18"/>
    <mergeCell ref="B10:F10"/>
    <mergeCell ref="B21:F21"/>
    <mergeCell ref="B23:F23"/>
    <mergeCell ref="B22:F22"/>
    <mergeCell ref="B27:F27"/>
    <mergeCell ref="B13:F13"/>
  </mergeCells>
  <printOptions horizontalCentered="1"/>
  <pageMargins left="0.19685039370078741" right="0.19685039370078741" top="0.39370078740157483" bottom="0.19685039370078741" header="0.31496062992125984" footer="0"/>
  <pageSetup paperSize="8" scale="77" firstPageNumber="26" fitToHeight="0" orientation="portrait" useFirstPageNumber="1" r:id="rId1"/>
  <headerFooter>
    <firstHeader>&amp;C&amp;"Times New Roman,обычный"&amp;10&amp;P</first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Раздел 1</vt:lpstr>
      <vt:lpstr>Раздел 2</vt:lpstr>
      <vt:lpstr>'Раздел 1'!Заголовки_для_печати</vt:lpstr>
      <vt:lpstr>'Раздел 2'!Заголовки_для_печати</vt:lpstr>
      <vt:lpstr>'Раздел 1'!Область_печати</vt:lpstr>
      <vt:lpstr>'Раздел 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Подготовлено экспертами Актион-МЦФЭР</dc:description>
  <cp:lastModifiedBy/>
  <dcterms:created xsi:type="dcterms:W3CDTF">2020-09-01T06:35:21Z</dcterms:created>
  <dcterms:modified xsi:type="dcterms:W3CDTF">2022-12-19T04:39:13Z</dcterms:modified>
</cp:coreProperties>
</file>